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ZLWin\RZL_DOKUMENTE\10\"/>
    </mc:Choice>
  </mc:AlternateContent>
  <bookViews>
    <workbookView xWindow="0" yWindow="0" windowWidth="17895" windowHeight="7545"/>
  </bookViews>
  <sheets>
    <sheet name="Reisekostenabrechnung" sheetId="1" r:id="rId1"/>
    <sheet name="Länderdiäten" sheetId="2" r:id="rId2"/>
  </sheets>
  <definedNames>
    <definedName name="_xlnm.Print_Area" localSheetId="0">Reisekostenabrechnung!$A$9:$S$106</definedName>
  </definedNames>
  <calcPr calcId="152511" concurrentCalc="0"/>
</workbook>
</file>

<file path=xl/calcChain.xml><?xml version="1.0" encoding="utf-8"?>
<calcChain xmlns="http://schemas.openxmlformats.org/spreadsheetml/2006/main">
  <c r="H16" i="1" l="1"/>
  <c r="O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5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N41" i="1"/>
  <c r="S42" i="1"/>
  <c r="O15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S4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S41" i="1"/>
  <c r="S44" i="1"/>
  <c r="S45" i="1"/>
</calcChain>
</file>

<file path=xl/sharedStrings.xml><?xml version="1.0" encoding="utf-8"?>
<sst xmlns="http://schemas.openxmlformats.org/spreadsheetml/2006/main" count="287" uniqueCount="246">
  <si>
    <t>Reisekostenabrechnung</t>
  </si>
  <si>
    <t>Monat / Jahr</t>
  </si>
  <si>
    <t>Reisezweck</t>
  </si>
  <si>
    <t>von</t>
  </si>
  <si>
    <t>bis</t>
  </si>
  <si>
    <t>Std</t>
  </si>
  <si>
    <t>Taggeld</t>
  </si>
  <si>
    <t>SS:MM</t>
  </si>
  <si>
    <t>EUR</t>
  </si>
  <si>
    <t>Km</t>
  </si>
  <si>
    <t>SUMMEN</t>
  </si>
  <si>
    <t>1.</t>
  </si>
  <si>
    <t>2.</t>
  </si>
  <si>
    <t>3.</t>
  </si>
  <si>
    <t>Tages- und Nächtigungsgelder können nur angesetzt werden, wenn die Reise über drei Stunden betragen hat und der Zielort über 25 Kilometer entfernt ist.</t>
  </si>
  <si>
    <t>Benutzungsanleitung Reisekostenabrechnung</t>
  </si>
  <si>
    <t>gefahrene Kilometer</t>
  </si>
  <si>
    <t>aliquotes Taggeld</t>
  </si>
  <si>
    <t>4.</t>
  </si>
  <si>
    <t>Tragen Sie Ihre Werte nur in den grau hinterlegten Feldern ein.</t>
  </si>
  <si>
    <t>Summe Reisekosten</t>
  </si>
  <si>
    <t>6.</t>
  </si>
  <si>
    <t>5.</t>
  </si>
  <si>
    <t>Land</t>
  </si>
  <si>
    <t>Tagesgebühr</t>
  </si>
  <si>
    <t>Nächtigungsgebühr</t>
  </si>
  <si>
    <t>I. EUROPA</t>
  </si>
  <si>
    <t>Albanien</t>
  </si>
  <si>
    <t>Belarus</t>
  </si>
  <si>
    <t>Belgien</t>
  </si>
  <si>
    <t>Brüssel</t>
  </si>
  <si>
    <t>Bosnien und Herzegowina</t>
  </si>
  <si>
    <t>Bulgarien</t>
  </si>
  <si>
    <t>Dänemark</t>
  </si>
  <si>
    <t>Deutschland</t>
  </si>
  <si>
    <t>- Grenzorte</t>
  </si>
  <si>
    <t>Estland</t>
  </si>
  <si>
    <t>Finnland</t>
  </si>
  <si>
    <t>Frankreich</t>
  </si>
  <si>
    <t>Paris und Straßburg</t>
  </si>
  <si>
    <t>Griechenland</t>
  </si>
  <si>
    <t>Großbritannien und Nordirland</t>
  </si>
  <si>
    <t>London</t>
  </si>
  <si>
    <t>Irland</t>
  </si>
  <si>
    <t>Island</t>
  </si>
  <si>
    <t>Italien</t>
  </si>
  <si>
    <t>Rom und Mailand</t>
  </si>
  <si>
    <t>Kroatien</t>
  </si>
  <si>
    <t>Lettland</t>
  </si>
  <si>
    <t>Liechtenstein</t>
  </si>
  <si>
    <t>Litauen</t>
  </si>
  <si>
    <t>Luxemburg</t>
  </si>
  <si>
    <t>Malta</t>
  </si>
  <si>
    <t>Moldau</t>
  </si>
  <si>
    <t>Niederlande</t>
  </si>
  <si>
    <t>Norwegen</t>
  </si>
  <si>
    <t>Polen</t>
  </si>
  <si>
    <t>Portugal</t>
  </si>
  <si>
    <t>Rumänien</t>
  </si>
  <si>
    <t>Russische Föderation</t>
  </si>
  <si>
    <t>Moskau</t>
  </si>
  <si>
    <t>Schweden</t>
  </si>
  <si>
    <t>Schweiz</t>
  </si>
  <si>
    <t>Slowakei</t>
  </si>
  <si>
    <t>Preßburg</t>
  </si>
  <si>
    <t>Slowenien</t>
  </si>
  <si>
    <t>Spanien</t>
  </si>
  <si>
    <t>Tschechien</t>
  </si>
  <si>
    <t>Türkei</t>
  </si>
  <si>
    <t>Ukraine</t>
  </si>
  <si>
    <t>Ungarn</t>
  </si>
  <si>
    <t>Budapest</t>
  </si>
  <si>
    <t>Zypern</t>
  </si>
  <si>
    <t>II. AFRIKA</t>
  </si>
  <si>
    <t>Ägypten</t>
  </si>
  <si>
    <t>Algerien</t>
  </si>
  <si>
    <t>Angola</t>
  </si>
  <si>
    <t>Äthiopien</t>
  </si>
  <si>
    <t>Benin</t>
  </si>
  <si>
    <t>Burkina Faso</t>
  </si>
  <si>
    <t>Burundi</t>
  </si>
  <si>
    <t>Côte d'Ivoire</t>
  </si>
  <si>
    <t>Demokratische Rep. Kongo</t>
  </si>
  <si>
    <t>Dschibuti</t>
  </si>
  <si>
    <t>Gabun</t>
  </si>
  <si>
    <t>Gambia</t>
  </si>
  <si>
    <t>Ghana</t>
  </si>
  <si>
    <t>Guinea</t>
  </si>
  <si>
    <t>Kamerun</t>
  </si>
  <si>
    <t>Kap Verde</t>
  </si>
  <si>
    <t>Kenia</t>
  </si>
  <si>
    <t>Liberia</t>
  </si>
  <si>
    <t>Libyen</t>
  </si>
  <si>
    <t>Madagaskar</t>
  </si>
  <si>
    <t>Malawi</t>
  </si>
  <si>
    <t>Mali</t>
  </si>
  <si>
    <t>Marokko</t>
  </si>
  <si>
    <t>Mauretanien</t>
  </si>
  <si>
    <t>Mauritius</t>
  </si>
  <si>
    <t>Mosambik</t>
  </si>
  <si>
    <t>Namibia</t>
  </si>
  <si>
    <t>Niger</t>
  </si>
  <si>
    <t>Nigeria</t>
  </si>
  <si>
    <t>Republik Kongo</t>
  </si>
  <si>
    <t>Ruanda</t>
  </si>
  <si>
    <t>Sambia</t>
  </si>
  <si>
    <t>Senegal</t>
  </si>
  <si>
    <t>Seychellen</t>
  </si>
  <si>
    <t>Sierra Leone</t>
  </si>
  <si>
    <t>Simbabwe</t>
  </si>
  <si>
    <t>Somalia</t>
  </si>
  <si>
    <t>Südafrika</t>
  </si>
  <si>
    <t>Sudan</t>
  </si>
  <si>
    <t>Tansania</t>
  </si>
  <si>
    <t>Togo</t>
  </si>
  <si>
    <t>Tschad</t>
  </si>
  <si>
    <t>Tunesien</t>
  </si>
  <si>
    <t>Uganda</t>
  </si>
  <si>
    <t>Zentralafrikanische Republik</t>
  </si>
  <si>
    <t>III. AMERIKA</t>
  </si>
  <si>
    <t>Argentinien</t>
  </si>
  <si>
    <t>Bahamas</t>
  </si>
  <si>
    <t>Barbados</t>
  </si>
  <si>
    <t>Bolivien</t>
  </si>
  <si>
    <t>Brasilien</t>
  </si>
  <si>
    <t>Chile</t>
  </si>
  <si>
    <t>Costa Rica</t>
  </si>
  <si>
    <t>Dominikanische Republik</t>
  </si>
  <si>
    <t>Ecuador</t>
  </si>
  <si>
    <t>El Salvador</t>
  </si>
  <si>
    <t>Guatemala</t>
  </si>
  <si>
    <t>Guyana</t>
  </si>
  <si>
    <t>Haiti</t>
  </si>
  <si>
    <t>Honduras</t>
  </si>
  <si>
    <t>Jamaika</t>
  </si>
  <si>
    <t>Kanada</t>
  </si>
  <si>
    <t>Kolumbien</t>
  </si>
  <si>
    <t>Kuba</t>
  </si>
  <si>
    <t>Mexiko</t>
  </si>
  <si>
    <t>Nicaragua</t>
  </si>
  <si>
    <t>Niederländische Antillen</t>
  </si>
  <si>
    <t>Panama</t>
  </si>
  <si>
    <t>Paraguay</t>
  </si>
  <si>
    <t>Peru</t>
  </si>
  <si>
    <t>Suriname</t>
  </si>
  <si>
    <t>Trinidad und Tobago</t>
  </si>
  <si>
    <t>Uruguay</t>
  </si>
  <si>
    <t>USA</t>
  </si>
  <si>
    <t>New York und Washington</t>
  </si>
  <si>
    <t>Venezuela</t>
  </si>
  <si>
    <t>IV. ASIEN</t>
  </si>
  <si>
    <t>Afghanistan</t>
  </si>
  <si>
    <t>Armenien</t>
  </si>
  <si>
    <t>Aserbaidschan</t>
  </si>
  <si>
    <t>Bahrain</t>
  </si>
  <si>
    <t>Bangladesch</t>
  </si>
  <si>
    <t>Brunei</t>
  </si>
  <si>
    <t>China</t>
  </si>
  <si>
    <t>Georgien</t>
  </si>
  <si>
    <t>Hongkong</t>
  </si>
  <si>
    <t>Indien</t>
  </si>
  <si>
    <t>Indonesien</t>
  </si>
  <si>
    <t>Irak</t>
  </si>
  <si>
    <t>Iran</t>
  </si>
  <si>
    <t>Israel</t>
  </si>
  <si>
    <t>Japan</t>
  </si>
  <si>
    <t>Jemen</t>
  </si>
  <si>
    <t>Jordanien</t>
  </si>
  <si>
    <t>Kambodscha</t>
  </si>
  <si>
    <t>Kasachstan</t>
  </si>
  <si>
    <t>Katar</t>
  </si>
  <si>
    <t>Kirgisistan</t>
  </si>
  <si>
    <t>Korea, Demokratische Volksrepublik</t>
  </si>
  <si>
    <t>Korea, Republik</t>
  </si>
  <si>
    <t>Kuwait</t>
  </si>
  <si>
    <t>Laos</t>
  </si>
  <si>
    <t>Libanon</t>
  </si>
  <si>
    <t>Malaysia</t>
  </si>
  <si>
    <t>Mongolei</t>
  </si>
  <si>
    <t>Myanmar</t>
  </si>
  <si>
    <t>Nepal</t>
  </si>
  <si>
    <t>Oman</t>
  </si>
  <si>
    <t>Pakistan</t>
  </si>
  <si>
    <t>Philippinen</t>
  </si>
  <si>
    <t>Saudi-Arabien</t>
  </si>
  <si>
    <t>Singapur</t>
  </si>
  <si>
    <t>Sri Lanka</t>
  </si>
  <si>
    <t>Syrien</t>
  </si>
  <si>
    <t>Tadschikistan</t>
  </si>
  <si>
    <t>Taiwan</t>
  </si>
  <si>
    <t>Thailand</t>
  </si>
  <si>
    <t>Turkmenistan</t>
  </si>
  <si>
    <t>Usbekistan</t>
  </si>
  <si>
    <t>Vereinigte Arabische Emirate</t>
  </si>
  <si>
    <t>Vietnam</t>
  </si>
  <si>
    <t>V. AUSTRALIEN</t>
  </si>
  <si>
    <t>Australien</t>
  </si>
  <si>
    <t>Neuseeland</t>
  </si>
  <si>
    <t>Tages- und Nächtigungsgelder bei Auslandsdienstreisen</t>
  </si>
  <si>
    <t>Ländercode</t>
  </si>
  <si>
    <t>Österreich</t>
  </si>
  <si>
    <t>tats. Nächt. Kosten (sonst vorgeschlagener Wert)</t>
  </si>
  <si>
    <t>Übernachtung</t>
  </si>
  <si>
    <t>NEIN</t>
  </si>
  <si>
    <t>Unter Nächtigungskosten sind die tatsächlichen Kosten (Hotelrechnungen) zu erfassen. Liegen diese nicht vor, ist der automatisch generierte Wert maßgeblich.</t>
  </si>
  <si>
    <t>Befindet man sich regelmäßig am Zielort, können maximal 5 Taggelder angesetzt werden. Ist man unregelmäßig am Zielort, können 15 Taggelder angesetzt werden.</t>
  </si>
  <si>
    <t>Können im Ausland eigentlich keine Taggelder mehr angesetzt werden, weil man sich über 5 oder 15 Tage am gleichen Ort befindet, kann trotzdem die Differenz zum österreichischen Taggeld berücksichtigt werden.</t>
  </si>
  <si>
    <t>JA</t>
  </si>
  <si>
    <t>Bei den Tages- und Nächtigungsgeldern sind die Werte für Österreich hinterlegt (Ländercode 1). Hat die Reise ins Ausland stattgefunden, geben Sie den entsprechenden Ländercode vom Tabellenblatt "Länderdiäten" ein.</t>
  </si>
  <si>
    <t>Firma / Name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</si>
  <si>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</si>
  <si>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</si>
  <si>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</si>
  <si>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</si>
  <si>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</si>
  <si>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</si>
  <si>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</si>
  <si>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</si>
  <si>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</si>
  <si>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</si>
  <si>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</si>
  <si>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</si>
  <si>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</si>
  <si>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</si>
  <si>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</si>
  <si>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</si>
  <si>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</si>
  <si>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</si>
  <si>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</si>
  <si>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</si>
  <si>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</si>
  <si>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</si>
  <si>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</si>
  <si>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</si>
  <si>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</si>
  <si>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am/von</t>
  </si>
  <si>
    <t>Anzahl der  Tage</t>
  </si>
  <si>
    <t>Anzahl der Beifahrer</t>
  </si>
  <si>
    <t>Ausgangsort/Reiseziel (Adressen)</t>
  </si>
  <si>
    <t>KM-Geld</t>
  </si>
  <si>
    <t>Differenz-aufwendungen</t>
  </si>
  <si>
    <t>alternativ: tats. Fahrtkosten</t>
  </si>
  <si>
    <t>KM Geld/Fahrtkosten</t>
  </si>
  <si>
    <t>Nächtigungskosten</t>
  </si>
  <si>
    <t>PLZ Zielort</t>
  </si>
  <si>
    <t>Datum (00.00; zB.: 1.4)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</si>
</sst>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2">
    <font>
      <sz val="11"/>
      <name val="Arial"/>
    </font>
    <font>
      <sz val="10"/>
      <name val="Arial"/>
    </font>
    <font>
      <b/>
      <sz val="10"/>
      <name val="Arial"/>
    </font>
    <font>
      <b/>
      <sz val="7.5"/>
      <name val="Arial"/>
      <family val="2"/>
    </font>
    <font>
      <b/>
      <sz val="11"/>
      <name val="Arial"/>
      <family val="2"/>
    </font>
    <font>
      <sz val="11"/>
      <name val="Arial"/>
    </font>
    <font>
      <sz val="10"/>
      <name val="Arial"/>
    </font>
    <font>
      <b/>
      <sz val="24"/>
      <name val="Arial"/>
      <family val="2"/>
    </font>
    <font>
      <sz val="11"/>
      <name val="Arial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.1"/>
      <color rgb="FF000000"/>
      <name val="Inheri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8" fillId="0" borderId="0" xfId="0" applyFo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2" fontId="4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0" fillId="2" borderId="1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5" fillId="0" borderId="0" xfId="0" applyFont="1"/>
    <xf numFmtId="0" fontId="2" fillId="0" borderId="5" xfId="0" applyFont="1" applyFill="1" applyBorder="1" applyAlignment="1">
      <alignment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4" fontId="9" fillId="0" borderId="0" xfId="0" applyNumberFormat="1" applyFont="1" applyBorder="1" applyAlignment="1" applyProtection="1">
      <alignment vertical="center" wrapText="1"/>
    </xf>
    <xf numFmtId="4" fontId="9" fillId="0" borderId="0" xfId="0" applyNumberFormat="1" applyFont="1" applyBorder="1" applyAlignment="1" applyProtection="1">
      <alignment horizontal="right" vertical="center" wrapText="1"/>
    </xf>
    <xf numFmtId="4" fontId="10" fillId="0" borderId="0" xfId="0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164" fontId="8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6" xfId="0" applyBorder="1"/>
    <xf numFmtId="0" fontId="8" fillId="0" borderId="0" xfId="0" applyFont="1" applyAlignment="1">
      <alignment horizontal="right"/>
    </xf>
    <xf numFmtId="0" fontId="0" fillId="0" borderId="7" xfId="0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0" xfId="0" applyNumberFormat="1" applyFont="1" applyFill="1" applyBorder="1" applyAlignment="1">
      <alignment horizontal="right" wrapText="1"/>
    </xf>
    <xf numFmtId="0" fontId="0" fillId="0" borderId="11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" fontId="0" fillId="2" borderId="12" xfId="0" applyNumberFormat="1" applyFill="1" applyBorder="1"/>
    <xf numFmtId="16" fontId="0" fillId="2" borderId="13" xfId="0" applyNumberFormat="1" applyFill="1" applyBorder="1"/>
    <xf numFmtId="0" fontId="0" fillId="0" borderId="0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 wrapText="1"/>
    </xf>
    <xf numFmtId="0" fontId="0" fillId="3" borderId="1" xfId="0" applyNumberForma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>
      <alignment horizontal="right" wrapText="1"/>
    </xf>
    <xf numFmtId="0" fontId="0" fillId="3" borderId="1" xfId="0" applyFill="1" applyBorder="1" applyAlignment="1" applyProtection="1">
      <alignment wrapText="1"/>
      <protection locked="0"/>
    </xf>
    <xf numFmtId="2" fontId="4" fillId="3" borderId="11" xfId="0" applyNumberFormat="1" applyFont="1" applyFill="1" applyBorder="1"/>
    <xf numFmtId="0" fontId="2" fillId="0" borderId="18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10" fillId="0" borderId="0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41</xdr:row>
      <xdr:rowOff>66675</xdr:rowOff>
    </xdr:from>
    <xdr:to>
      <xdr:col>6</xdr:col>
      <xdr:colOff>323851</xdr:colOff>
      <xdr:row>106</xdr:row>
      <xdr:rowOff>7192</xdr:rowOff>
    </xdr:to>
    <xdr:pic>
      <xdr:nvPicPr>
        <xdr:cNvPr id="1104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8982075"/>
          <a:ext cx="5581650" cy="2331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5"/>
  <sheetViews>
    <sheetView tabSelected="1" zoomScaleNormal="100" workbookViewId="0">
      <selection activeCell="A13" sqref="A13:B13"/>
    </sheetView>
  </sheetViews>
  <sheetFormatPr baseColWidth="10" defaultRowHeight="14.25"/>
  <cols>
    <col min="1" max="1" width="7.875" customWidth="1"/>
    <col min="2" max="2" width="8.875" customWidth="1"/>
    <col min="3" max="3" width="33.625" customWidth="1"/>
    <col min="4" max="4" width="6.375" customWidth="1"/>
    <col min="5" max="5" width="6.75" customWidth="1"/>
    <col min="6" max="6" width="7.125" customWidth="1"/>
    <col min="7" max="7" width="26.375" customWidth="1"/>
    <col min="8" max="8" width="8.25" customWidth="1"/>
    <col min="9" max="9" width="9" customWidth="1"/>
    <col min="10" max="10" width="8.125" customWidth="1"/>
    <col min="11" max="11" width="5.75" customWidth="1"/>
    <col min="12" max="12" width="6.75" customWidth="1"/>
    <col min="13" max="13" width="9.125" customWidth="1"/>
    <col min="14" max="14" width="8.75" customWidth="1"/>
    <col min="16" max="16" width="8.5" customWidth="1"/>
    <col min="17" max="17" width="7.125" customWidth="1"/>
    <col min="18" max="18" width="9.125" customWidth="1"/>
    <col min="19" max="19" width="12.25" customWidth="1"/>
  </cols>
  <sheetData>
    <row r="1" spans="1:19">
      <c r="A1" s="1" t="s">
        <v>15</v>
      </c>
      <c r="B1" s="1"/>
      <c r="C1" s="1"/>
      <c r="D1" s="1"/>
      <c r="E1" s="1"/>
    </row>
    <row r="2" spans="1:19">
      <c r="A2" s="62" t="s">
        <v>11</v>
      </c>
      <c r="B2" s="62"/>
      <c r="C2" s="17" t="s">
        <v>19</v>
      </c>
      <c r="D2" s="17"/>
      <c r="E2" s="17"/>
    </row>
    <row r="3" spans="1:19">
      <c r="A3" s="62" t="s">
        <v>12</v>
      </c>
      <c r="B3" s="62"/>
      <c r="C3" s="17" t="s">
        <v>208</v>
      </c>
      <c r="D3" s="1"/>
      <c r="E3" s="1"/>
    </row>
    <row r="4" spans="1:19">
      <c r="A4" s="62" t="s">
        <v>13</v>
      </c>
      <c r="B4" s="62"/>
      <c r="C4" s="1" t="s">
        <v>14</v>
      </c>
      <c r="D4" s="1"/>
      <c r="E4" s="1"/>
      <c r="S4" s="9"/>
    </row>
    <row r="5" spans="1:19">
      <c r="A5" s="62" t="s">
        <v>18</v>
      </c>
      <c r="B5" s="62"/>
      <c r="C5" s="17" t="s">
        <v>204</v>
      </c>
      <c r="D5" s="17"/>
      <c r="E5" s="17"/>
      <c r="S5" s="9"/>
    </row>
    <row r="6" spans="1:19">
      <c r="A6" s="62" t="s">
        <v>22</v>
      </c>
      <c r="B6" s="62"/>
      <c r="C6" s="17" t="s">
        <v>205</v>
      </c>
      <c r="D6" s="17"/>
      <c r="E6" s="17"/>
      <c r="S6" s="9"/>
    </row>
    <row r="7" spans="1:19">
      <c r="A7" s="62" t="s">
        <v>21</v>
      </c>
      <c r="B7" s="62"/>
      <c r="C7" s="17" t="s">
        <v>206</v>
      </c>
      <c r="D7" s="17"/>
      <c r="E7" s="17"/>
      <c r="S7" s="9"/>
    </row>
    <row r="8" spans="1:19" ht="15" thickBot="1">
      <c r="A8" s="63"/>
      <c r="B8" s="63"/>
      <c r="C8" s="33"/>
      <c r="D8" s="33"/>
      <c r="E8" s="33"/>
    </row>
    <row r="9" spans="1:19" ht="52.5" customHeight="1" thickBot="1">
      <c r="A9" s="66" t="s">
        <v>0</v>
      </c>
      <c r="B9" s="67"/>
      <c r="C9" s="67"/>
      <c r="D9" s="67"/>
      <c r="E9" s="67"/>
      <c r="F9" s="67"/>
      <c r="G9" s="67"/>
      <c r="H9" s="67"/>
      <c r="I9" s="67"/>
      <c r="J9" s="67"/>
      <c r="K9" s="68"/>
      <c r="L9" s="68"/>
      <c r="M9" s="68"/>
      <c r="N9" s="68"/>
      <c r="O9" s="68"/>
      <c r="P9" s="68"/>
      <c r="Q9" s="68"/>
      <c r="R9" s="68"/>
      <c r="S9" s="68"/>
    </row>
    <row r="10" spans="1:19" ht="15" thickBot="1">
      <c r="A10" s="34"/>
      <c r="B10" s="60"/>
      <c r="C10" s="61"/>
      <c r="D10" s="47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26.25" thickBot="1">
      <c r="A11" s="35" t="s">
        <v>209</v>
      </c>
      <c r="B11" s="58"/>
      <c r="C11" s="59"/>
      <c r="D11" s="48"/>
      <c r="E11" s="36"/>
      <c r="G11" s="19"/>
      <c r="H11" s="19"/>
      <c r="I11" s="64"/>
      <c r="J11" s="64"/>
      <c r="K11" s="64"/>
      <c r="L11" s="64"/>
      <c r="M11" s="13"/>
      <c r="N11" s="13"/>
      <c r="O11" s="14"/>
      <c r="P11" s="13"/>
      <c r="Q11" s="13"/>
      <c r="R11" s="13"/>
      <c r="S11" s="13"/>
    </row>
    <row r="12" spans="1:19" ht="12.95" customHeight="1" thickBot="1">
      <c r="A12" s="35" t="s">
        <v>1</v>
      </c>
      <c r="B12" s="58"/>
      <c r="C12" s="59"/>
      <c r="D12" s="48"/>
      <c r="E12" s="36"/>
      <c r="F12" s="32"/>
      <c r="G12" s="20"/>
      <c r="H12" s="20"/>
      <c r="I12" s="65"/>
      <c r="J12" s="65"/>
      <c r="K12" s="65"/>
      <c r="L12" s="65"/>
      <c r="M12" s="16"/>
      <c r="N12" s="16"/>
      <c r="O12" s="16"/>
      <c r="P12" s="16"/>
      <c r="Q12" s="16"/>
      <c r="R12" s="16"/>
      <c r="S12" s="51"/>
    </row>
    <row r="13" spans="1:19" ht="51" customHeight="1" thickBot="1">
      <c r="A13" s="56" t="s">
        <v>245</v>
      </c>
      <c r="B13" s="57"/>
      <c r="C13" s="49" t="s">
        <v>238</v>
      </c>
      <c r="D13" s="50" t="s">
        <v>244</v>
      </c>
      <c r="E13" s="40" t="s">
        <v>199</v>
      </c>
      <c r="F13" s="37" t="s">
        <v>202</v>
      </c>
      <c r="G13" s="11" t="s">
        <v>2</v>
      </c>
      <c r="H13" s="11" t="s">
        <v>236</v>
      </c>
      <c r="I13" s="11" t="s">
        <v>3</v>
      </c>
      <c r="J13" s="11" t="s">
        <v>4</v>
      </c>
      <c r="K13" s="11" t="s">
        <v>5</v>
      </c>
      <c r="L13" s="12" t="s">
        <v>6</v>
      </c>
      <c r="M13" s="11" t="s">
        <v>240</v>
      </c>
      <c r="N13" s="11" t="s">
        <v>17</v>
      </c>
      <c r="O13" s="12" t="s">
        <v>201</v>
      </c>
      <c r="P13" s="11" t="s">
        <v>16</v>
      </c>
      <c r="Q13" s="11" t="s">
        <v>237</v>
      </c>
      <c r="R13" s="11" t="s">
        <v>239</v>
      </c>
      <c r="S13" s="4" t="s">
        <v>241</v>
      </c>
    </row>
    <row r="14" spans="1:19" ht="15" thickBot="1">
      <c r="A14" s="43" t="s">
        <v>235</v>
      </c>
      <c r="B14" s="44" t="s">
        <v>4</v>
      </c>
      <c r="C14" s="15"/>
      <c r="D14" s="15"/>
      <c r="E14" s="39"/>
      <c r="F14" s="2"/>
      <c r="G14" s="2"/>
      <c r="H14" s="2"/>
      <c r="I14" s="5" t="s">
        <v>7</v>
      </c>
      <c r="J14" s="5" t="s">
        <v>7</v>
      </c>
      <c r="K14" s="2"/>
      <c r="L14" s="2"/>
      <c r="M14" s="5"/>
      <c r="N14" s="5" t="s">
        <v>8</v>
      </c>
      <c r="O14" s="5"/>
      <c r="P14" s="5" t="s">
        <v>9</v>
      </c>
      <c r="Q14" s="5"/>
      <c r="R14" s="5"/>
      <c r="S14" s="5"/>
    </row>
    <row r="15" spans="1:19" ht="14.1" customHeight="1" thickBot="1">
      <c r="A15" s="45"/>
      <c r="B15" s="46"/>
      <c r="C15" s="38"/>
      <c r="D15" s="38"/>
      <c r="E15" s="29">
        <v>1</v>
      </c>
      <c r="F15" s="30" t="s">
        <v>203</v>
      </c>
      <c r="G15" s="10"/>
      <c r="H15" s="52">
        <f>IF(B15-A15&lt;0,0,B15-A15)</f>
        <v>0</v>
      </c>
      <c r="I15" s="31">
        <v>0</v>
      </c>
      <c r="J15" s="31">
        <v>0</v>
      </c>
      <c r="K15" s="53">
        <f t="shared" ref="K15:K40" si="0">IF((J15-I15)*24&lt;0,(J15-I15)*24+24,(J15-I15)*24)</f>
        <v>0</v>
      </c>
      <c r="L15" s="53">
        <f>LOOKUP(E15,Länderdiäten!$A$6:$A$186,Länderdiäten!$C$6:$C$186)</f>
        <v>26.4</v>
      </c>
      <c r="M15" s="53">
        <f>IF(H15&gt;5,(H15-5)*(L15-26.4),0)</f>
        <v>0</v>
      </c>
      <c r="N15" s="53">
        <f>(IF(J15&lt;I15,(IF(MIN(MIN(IF(IF(ROUNDUP(K15,0)&lt;12,L15/12*ROUNDUP(K15,0),L15)&gt;1.2,IF(ROUNDUP(K15,0)&lt;12,L15/12*ROUNDUP(K15,0),L15),0)+(H15*L15)),(5*L15))&lt;(L15/4),0,MIN(MIN(IF(IF(ROUNDUP(K15,0)&lt;12,L15/12*ROUNDUP(K15,0),L15)&gt;1.2,IF(ROUNDUP(K15,0)&lt;12,L15/12*ROUNDUP(K15,0),L15),0)+(H15*L15)),(5*L15))))-L15,IF(MIN(MIN(IF(IF(ROUNDUP(K15,0)&lt;12,L15/12*ROUNDUP(K15,0),L15)&gt;1.2,IF(ROUNDUP(K15,0)&lt;12,L15/12*ROUNDUP(K15,0),L15),0)+(H15*L15)),(5*L15))&lt;(L15/4),0,MIN(MIN(IF(IF(ROUNDUP(K15,0)&lt;12,L15/12*ROUNDUP(K15,0),L15)&gt;1.2,IF(ROUNDUP(K15,0)&lt;12,L15/12*ROUNDUP(K15,0),L15),0)+(H15*L15)),(5*L15)))))+M15</f>
        <v>0</v>
      </c>
      <c r="O15" s="10">
        <f>(IF(F15="NEIN",0,LOOKUP(E15,Länderdiäten!$A$6:$A$186,Länderdiäten!$D$6:$D$186)))*H15</f>
        <v>0</v>
      </c>
      <c r="P15" s="10"/>
      <c r="Q15" s="10"/>
      <c r="R15" s="54">
        <f t="shared" ref="R15:R40" si="1">P15*(0.42+Q15*0.02)</f>
        <v>0</v>
      </c>
      <c r="S15" s="10"/>
    </row>
    <row r="16" spans="1:19" ht="15" thickBot="1">
      <c r="A16" s="45"/>
      <c r="B16" s="46"/>
      <c r="C16" s="38"/>
      <c r="D16" s="38"/>
      <c r="E16" s="29">
        <v>1</v>
      </c>
      <c r="F16" s="30" t="s">
        <v>203</v>
      </c>
      <c r="G16" s="10"/>
      <c r="H16" s="52">
        <f t="shared" ref="H16:H40" si="2">IF(B16-A16&lt;0,0,B16-A16)</f>
        <v>0</v>
      </c>
      <c r="I16" s="31">
        <v>0</v>
      </c>
      <c r="J16" s="31">
        <v>0</v>
      </c>
      <c r="K16" s="53">
        <f t="shared" si="0"/>
        <v>0</v>
      </c>
      <c r="L16" s="53">
        <f>LOOKUP(E16,Länderdiäten!$A$6:$A$186,Länderdiäten!$C$6:$C$186)</f>
        <v>26.4</v>
      </c>
      <c r="M16" s="53">
        <f t="shared" ref="M16:M40" si="3">IF(H16&gt;5,(H16-5)*(L16-26.4),0)</f>
        <v>0</v>
      </c>
      <c r="N16" s="53">
        <f t="shared" ref="N16:N40" si="4">(IF(J16&lt;I16,(IF(MIN(MIN(IF(IF(ROUNDUP(K16,0)&lt;12,L16/12*ROUNDUP(K16,0),L16)&gt;1.2,IF(ROUNDUP(K16,0)&lt;12,L16/12*ROUNDUP(K16,0),L16),0)+(H16*L16)),(5*L16))&lt;(L16/4),0,MIN(MIN(IF(IF(ROUNDUP(K16,0)&lt;12,L16/12*ROUNDUP(K16,0),L16)&gt;1.2,IF(ROUNDUP(K16,0)&lt;12,L16/12*ROUNDUP(K16,0),L16),0)+(H16*L16)),(5*L16))))-L16,IF(MIN(MIN(IF(IF(ROUNDUP(K16,0)&lt;12,L16/12*ROUNDUP(K16,0),L16)&gt;1.2,IF(ROUNDUP(K16,0)&lt;12,L16/12*ROUNDUP(K16,0),L16),0)+(H16*L16)),(5*L16))&lt;(L16/4),0,MIN(MIN(IF(IF(ROUNDUP(K16,0)&lt;12,L16/12*ROUNDUP(K16,0),L16)&gt;1.2,IF(ROUNDUP(K16,0)&lt;12,L16/12*ROUNDUP(K16,0),L16),0)+(H16*L16)),(5*L16)))))+M16</f>
        <v>0</v>
      </c>
      <c r="O16" s="10">
        <f>(IF(F16="NEIN",0,LOOKUP(E16,Länderdiäten!$A$6:$A$186,Länderdiäten!$D$6:$D$186)))*H16</f>
        <v>0</v>
      </c>
      <c r="P16" s="10"/>
      <c r="Q16" s="10"/>
      <c r="R16" s="54">
        <f t="shared" si="1"/>
        <v>0</v>
      </c>
      <c r="S16" s="10"/>
    </row>
    <row r="17" spans="1:19" ht="15" thickBot="1">
      <c r="A17" s="45"/>
      <c r="B17" s="46"/>
      <c r="C17" s="38"/>
      <c r="D17" s="38"/>
      <c r="E17" s="29">
        <v>1</v>
      </c>
      <c r="F17" s="30" t="s">
        <v>203</v>
      </c>
      <c r="G17" s="10"/>
      <c r="H17" s="52">
        <f t="shared" si="2"/>
        <v>0</v>
      </c>
      <c r="I17" s="31">
        <v>0</v>
      </c>
      <c r="J17" s="31">
        <v>0</v>
      </c>
      <c r="K17" s="53">
        <f t="shared" si="0"/>
        <v>0</v>
      </c>
      <c r="L17" s="53">
        <f>LOOKUP(E17,Länderdiäten!$A$6:$A$186,Länderdiäten!$C$6:$C$186)</f>
        <v>26.4</v>
      </c>
      <c r="M17" s="53">
        <f t="shared" si="3"/>
        <v>0</v>
      </c>
      <c r="N17" s="53">
        <f t="shared" si="4"/>
        <v>0</v>
      </c>
      <c r="O17" s="10">
        <f>(IF(F17="NEIN",0,LOOKUP(E17,Länderdiäten!$A$6:$A$186,Länderdiäten!$D$6:$D$186)))*H17</f>
        <v>0</v>
      </c>
      <c r="P17" s="10"/>
      <c r="Q17" s="10"/>
      <c r="R17" s="54">
        <f t="shared" si="1"/>
        <v>0</v>
      </c>
      <c r="S17" s="10"/>
    </row>
    <row r="18" spans="1:19" ht="15" thickBot="1">
      <c r="A18" s="45"/>
      <c r="B18" s="46"/>
      <c r="C18" s="38"/>
      <c r="D18" s="38"/>
      <c r="E18" s="29">
        <v>1</v>
      </c>
      <c r="F18" s="30" t="s">
        <v>203</v>
      </c>
      <c r="G18" s="10"/>
      <c r="H18" s="52">
        <f t="shared" si="2"/>
        <v>0</v>
      </c>
      <c r="I18" s="31">
        <v>0</v>
      </c>
      <c r="J18" s="31">
        <v>0</v>
      </c>
      <c r="K18" s="53">
        <f t="shared" si="0"/>
        <v>0</v>
      </c>
      <c r="L18" s="53">
        <f>LOOKUP(E18,Länderdiäten!$A$6:$A$186,Länderdiäten!$C$6:$C$186)</f>
        <v>26.4</v>
      </c>
      <c r="M18" s="53">
        <f t="shared" si="3"/>
        <v>0</v>
      </c>
      <c r="N18" s="53">
        <f t="shared" si="4"/>
        <v>0</v>
      </c>
      <c r="O18" s="10">
        <f>(IF(F18="NEIN",0,LOOKUP(E18,Länderdiäten!$A$6:$A$186,Länderdiäten!$D$6:$D$186)))*H18</f>
        <v>0</v>
      </c>
      <c r="P18" s="10"/>
      <c r="Q18" s="10"/>
      <c r="R18" s="54">
        <f t="shared" si="1"/>
        <v>0</v>
      </c>
      <c r="S18" s="10"/>
    </row>
    <row r="19" spans="1:19" ht="15" thickBot="1">
      <c r="A19" s="45"/>
      <c r="B19" s="46"/>
      <c r="C19" s="38"/>
      <c r="D19" s="38"/>
      <c r="E19" s="29">
        <v>1</v>
      </c>
      <c r="F19" s="30" t="s">
        <v>203</v>
      </c>
      <c r="G19" s="10"/>
      <c r="H19" s="52">
        <f t="shared" si="2"/>
        <v>0</v>
      </c>
      <c r="I19" s="31">
        <v>0</v>
      </c>
      <c r="J19" s="31">
        <v>0</v>
      </c>
      <c r="K19" s="53">
        <f t="shared" si="0"/>
        <v>0</v>
      </c>
      <c r="L19" s="53">
        <f>LOOKUP(E19,Länderdiäten!$A$6:$A$186,Länderdiäten!$C$6:$C$186)</f>
        <v>26.4</v>
      </c>
      <c r="M19" s="53">
        <f t="shared" si="3"/>
        <v>0</v>
      </c>
      <c r="N19" s="53">
        <f t="shared" si="4"/>
        <v>0</v>
      </c>
      <c r="O19" s="10">
        <f>(IF(F19="NEIN",0,LOOKUP(E19,Länderdiäten!$A$6:$A$186,Länderdiäten!$D$6:$D$186)))*H19</f>
        <v>0</v>
      </c>
      <c r="P19" s="10"/>
      <c r="Q19" s="10"/>
      <c r="R19" s="54">
        <f t="shared" si="1"/>
        <v>0</v>
      </c>
      <c r="S19" s="10"/>
    </row>
    <row r="20" spans="1:19" ht="15" thickBot="1">
      <c r="A20" s="45"/>
      <c r="B20" s="46"/>
      <c r="C20" s="38"/>
      <c r="D20" s="38"/>
      <c r="E20" s="29">
        <v>1</v>
      </c>
      <c r="F20" s="30" t="s">
        <v>203</v>
      </c>
      <c r="G20" s="10"/>
      <c r="H20" s="52">
        <f t="shared" si="2"/>
        <v>0</v>
      </c>
      <c r="I20" s="31">
        <v>0</v>
      </c>
      <c r="J20" s="31">
        <v>0</v>
      </c>
      <c r="K20" s="53">
        <f t="shared" si="0"/>
        <v>0</v>
      </c>
      <c r="L20" s="53">
        <f>LOOKUP(E20,Länderdiäten!$A$6:$A$186,Länderdiäten!$C$6:$C$186)</f>
        <v>26.4</v>
      </c>
      <c r="M20" s="53">
        <f t="shared" si="3"/>
        <v>0</v>
      </c>
      <c r="N20" s="53">
        <f t="shared" si="4"/>
        <v>0</v>
      </c>
      <c r="O20" s="10">
        <f>(IF(F20="NEIN",0,LOOKUP(E20,Länderdiäten!$A$6:$A$186,Länderdiäten!$D$6:$D$186)))*H20</f>
        <v>0</v>
      </c>
      <c r="P20" s="10"/>
      <c r="Q20" s="10"/>
      <c r="R20" s="54">
        <f t="shared" si="1"/>
        <v>0</v>
      </c>
      <c r="S20" s="10"/>
    </row>
    <row r="21" spans="1:19" ht="15" thickBot="1">
      <c r="A21" s="45"/>
      <c r="B21" s="46"/>
      <c r="C21" s="38"/>
      <c r="D21" s="38"/>
      <c r="E21" s="29">
        <v>1</v>
      </c>
      <c r="F21" s="30" t="s">
        <v>203</v>
      </c>
      <c r="G21" s="10"/>
      <c r="H21" s="52">
        <f t="shared" si="2"/>
        <v>0</v>
      </c>
      <c r="I21" s="31">
        <v>0</v>
      </c>
      <c r="J21" s="31">
        <v>0</v>
      </c>
      <c r="K21" s="53">
        <f t="shared" si="0"/>
        <v>0</v>
      </c>
      <c r="L21" s="53">
        <f>LOOKUP(E21,Länderdiäten!$A$6:$A$186,Länderdiäten!$C$6:$C$186)</f>
        <v>26.4</v>
      </c>
      <c r="M21" s="53">
        <f t="shared" si="3"/>
        <v>0</v>
      </c>
      <c r="N21" s="53">
        <f t="shared" si="4"/>
        <v>0</v>
      </c>
      <c r="O21" s="10">
        <f>(IF(F21="NEIN",0,LOOKUP(E21,Länderdiäten!$A$6:$A$186,Länderdiäten!$D$6:$D$186)))*H21</f>
        <v>0</v>
      </c>
      <c r="P21" s="10"/>
      <c r="Q21" s="10"/>
      <c r="R21" s="54">
        <f t="shared" si="1"/>
        <v>0</v>
      </c>
      <c r="S21" s="10"/>
    </row>
    <row r="22" spans="1:19" ht="15" thickBot="1">
      <c r="A22" s="45"/>
      <c r="B22" s="46"/>
      <c r="C22" s="38"/>
      <c r="D22" s="38"/>
      <c r="E22" s="29">
        <v>1</v>
      </c>
      <c r="F22" s="30" t="s">
        <v>203</v>
      </c>
      <c r="G22" s="10"/>
      <c r="H22" s="52">
        <f t="shared" si="2"/>
        <v>0</v>
      </c>
      <c r="I22" s="31">
        <v>0</v>
      </c>
      <c r="J22" s="31">
        <v>0</v>
      </c>
      <c r="K22" s="53">
        <f t="shared" si="0"/>
        <v>0</v>
      </c>
      <c r="L22" s="53">
        <f>LOOKUP(E22,Länderdiäten!$A$6:$A$186,Länderdiäten!$C$6:$C$186)</f>
        <v>26.4</v>
      </c>
      <c r="M22" s="53">
        <f t="shared" si="3"/>
        <v>0</v>
      </c>
      <c r="N22" s="53">
        <f t="shared" si="4"/>
        <v>0</v>
      </c>
      <c r="O22" s="10">
        <f>(IF(F22="NEIN",0,LOOKUP(E22,Länderdiäten!$A$6:$A$186,Länderdiäten!$D$6:$D$186)))*H22</f>
        <v>0</v>
      </c>
      <c r="P22" s="10"/>
      <c r="Q22" s="10"/>
      <c r="R22" s="54">
        <f t="shared" si="1"/>
        <v>0</v>
      </c>
      <c r="S22" s="10"/>
    </row>
    <row r="23" spans="1:19" ht="15" thickBot="1">
      <c r="A23" s="45"/>
      <c r="B23" s="46"/>
      <c r="C23" s="38"/>
      <c r="D23" s="38"/>
      <c r="E23" s="29">
        <v>1</v>
      </c>
      <c r="F23" s="30" t="s">
        <v>203</v>
      </c>
      <c r="G23" s="10"/>
      <c r="H23" s="52">
        <f t="shared" si="2"/>
        <v>0</v>
      </c>
      <c r="I23" s="31">
        <v>0</v>
      </c>
      <c r="J23" s="31">
        <v>0</v>
      </c>
      <c r="K23" s="53">
        <f t="shared" si="0"/>
        <v>0</v>
      </c>
      <c r="L23" s="53">
        <f>LOOKUP(E23,Länderdiäten!$A$6:$A$186,Länderdiäten!$C$6:$C$186)</f>
        <v>26.4</v>
      </c>
      <c r="M23" s="53">
        <f t="shared" si="3"/>
        <v>0</v>
      </c>
      <c r="N23" s="53">
        <f t="shared" si="4"/>
        <v>0</v>
      </c>
      <c r="O23" s="10">
        <f>(IF(F23="NEIN",0,LOOKUP(E23,Länderdiäten!$A$6:$A$186,Länderdiäten!$D$6:$D$186)))*H23</f>
        <v>0</v>
      </c>
      <c r="P23" s="10"/>
      <c r="Q23" s="10"/>
      <c r="R23" s="54">
        <f t="shared" si="1"/>
        <v>0</v>
      </c>
      <c r="S23" s="10"/>
    </row>
    <row r="24" spans="1:19" ht="15" thickBot="1">
      <c r="A24" s="45"/>
      <c r="B24" s="46"/>
      <c r="C24" s="38"/>
      <c r="D24" s="38"/>
      <c r="E24" s="29">
        <v>1</v>
      </c>
      <c r="F24" s="30" t="s">
        <v>203</v>
      </c>
      <c r="G24" s="10"/>
      <c r="H24" s="52">
        <f t="shared" si="2"/>
        <v>0</v>
      </c>
      <c r="I24" s="31">
        <v>0</v>
      </c>
      <c r="J24" s="31">
        <v>0</v>
      </c>
      <c r="K24" s="53">
        <f t="shared" si="0"/>
        <v>0</v>
      </c>
      <c r="L24" s="53">
        <f>LOOKUP(E24,Länderdiäten!$A$6:$A$186,Länderdiäten!$C$6:$C$186)</f>
        <v>26.4</v>
      </c>
      <c r="M24" s="53">
        <f t="shared" si="3"/>
        <v>0</v>
      </c>
      <c r="N24" s="53">
        <f t="shared" si="4"/>
        <v>0</v>
      </c>
      <c r="O24" s="10">
        <f>(IF(F24="NEIN",0,LOOKUP(E24,Länderdiäten!$A$6:$A$186,Länderdiäten!$D$6:$D$186)))*H24</f>
        <v>0</v>
      </c>
      <c r="P24" s="10"/>
      <c r="Q24" s="10"/>
      <c r="R24" s="54">
        <f t="shared" si="1"/>
        <v>0</v>
      </c>
      <c r="S24" s="10"/>
    </row>
    <row r="25" spans="1:19" ht="15" thickBot="1">
      <c r="A25" s="45"/>
      <c r="B25" s="46"/>
      <c r="C25" s="38"/>
      <c r="D25" s="38"/>
      <c r="E25" s="29">
        <v>1</v>
      </c>
      <c r="F25" s="30" t="s">
        <v>203</v>
      </c>
      <c r="G25" s="10"/>
      <c r="H25" s="52">
        <f t="shared" si="2"/>
        <v>0</v>
      </c>
      <c r="I25" s="31">
        <v>0</v>
      </c>
      <c r="J25" s="31">
        <v>0</v>
      </c>
      <c r="K25" s="53">
        <f t="shared" si="0"/>
        <v>0</v>
      </c>
      <c r="L25" s="53">
        <f>LOOKUP(E25,Länderdiäten!$A$6:$A$186,Länderdiäten!$C$6:$C$186)</f>
        <v>26.4</v>
      </c>
      <c r="M25" s="53">
        <f t="shared" si="3"/>
        <v>0</v>
      </c>
      <c r="N25" s="53">
        <f t="shared" si="4"/>
        <v>0</v>
      </c>
      <c r="O25" s="10">
        <f>(IF(F25="NEIN",0,LOOKUP(E25,Länderdiäten!$A$6:$A$186,Länderdiäten!$D$6:$D$186)))*H25</f>
        <v>0</v>
      </c>
      <c r="P25" s="10"/>
      <c r="Q25" s="10"/>
      <c r="R25" s="54">
        <f t="shared" si="1"/>
        <v>0</v>
      </c>
      <c r="S25" s="10"/>
    </row>
    <row r="26" spans="1:19" ht="15" thickBot="1">
      <c r="A26" s="45"/>
      <c r="B26" s="46"/>
      <c r="C26" s="38"/>
      <c r="D26" s="38"/>
      <c r="E26" s="29">
        <v>1</v>
      </c>
      <c r="F26" s="30" t="s">
        <v>203</v>
      </c>
      <c r="G26" s="10"/>
      <c r="H26" s="52">
        <f t="shared" si="2"/>
        <v>0</v>
      </c>
      <c r="I26" s="31">
        <v>0</v>
      </c>
      <c r="J26" s="31">
        <v>0</v>
      </c>
      <c r="K26" s="53">
        <f t="shared" si="0"/>
        <v>0</v>
      </c>
      <c r="L26" s="53">
        <f>LOOKUP(E26,Länderdiäten!$A$6:$A$186,Länderdiäten!$C$6:$C$186)</f>
        <v>26.4</v>
      </c>
      <c r="M26" s="53">
        <f t="shared" si="3"/>
        <v>0</v>
      </c>
      <c r="N26" s="53">
        <f t="shared" si="4"/>
        <v>0</v>
      </c>
      <c r="O26" s="10">
        <f>(IF(F26="NEIN",0,LOOKUP(E26,Länderdiäten!$A$6:$A$186,Länderdiäten!$D$6:$D$186)))*H26</f>
        <v>0</v>
      </c>
      <c r="P26" s="10"/>
      <c r="Q26" s="10"/>
      <c r="R26" s="54">
        <f t="shared" si="1"/>
        <v>0</v>
      </c>
      <c r="S26" s="10"/>
    </row>
    <row r="27" spans="1:19" ht="15" thickBot="1">
      <c r="A27" s="45"/>
      <c r="B27" s="46"/>
      <c r="C27" s="38"/>
      <c r="D27" s="38"/>
      <c r="E27" s="29">
        <v>1</v>
      </c>
      <c r="F27" s="30" t="s">
        <v>203</v>
      </c>
      <c r="G27" s="10"/>
      <c r="H27" s="52">
        <f t="shared" si="2"/>
        <v>0</v>
      </c>
      <c r="I27" s="31">
        <v>0</v>
      </c>
      <c r="J27" s="31">
        <v>0</v>
      </c>
      <c r="K27" s="53">
        <f t="shared" si="0"/>
        <v>0</v>
      </c>
      <c r="L27" s="53">
        <f>LOOKUP(E27,Länderdiäten!$A$6:$A$186,Länderdiäten!$C$6:$C$186)</f>
        <v>26.4</v>
      </c>
      <c r="M27" s="53">
        <f t="shared" si="3"/>
        <v>0</v>
      </c>
      <c r="N27" s="53">
        <f t="shared" si="4"/>
        <v>0</v>
      </c>
      <c r="O27" s="10">
        <f>(IF(F27="NEIN",0,LOOKUP(E27,Länderdiäten!$A$6:$A$186,Länderdiäten!$D$6:$D$186)))*H27</f>
        <v>0</v>
      </c>
      <c r="P27" s="10"/>
      <c r="Q27" s="10"/>
      <c r="R27" s="54">
        <f t="shared" si="1"/>
        <v>0</v>
      </c>
      <c r="S27" s="10"/>
    </row>
    <row r="28" spans="1:19" ht="15" thickBot="1">
      <c r="A28" s="45"/>
      <c r="B28" s="46"/>
      <c r="C28" s="38"/>
      <c r="D28" s="38"/>
      <c r="E28" s="29">
        <v>1</v>
      </c>
      <c r="F28" s="30" t="s">
        <v>203</v>
      </c>
      <c r="G28" s="10"/>
      <c r="H28" s="52">
        <f t="shared" si="2"/>
        <v>0</v>
      </c>
      <c r="I28" s="31">
        <v>0</v>
      </c>
      <c r="J28" s="31">
        <v>0</v>
      </c>
      <c r="K28" s="53">
        <f t="shared" si="0"/>
        <v>0</v>
      </c>
      <c r="L28" s="53">
        <f>LOOKUP(E28,Länderdiäten!$A$6:$A$186,Länderdiäten!$C$6:$C$186)</f>
        <v>26.4</v>
      </c>
      <c r="M28" s="53">
        <f t="shared" si="3"/>
        <v>0</v>
      </c>
      <c r="N28" s="53">
        <f t="shared" si="4"/>
        <v>0</v>
      </c>
      <c r="O28" s="10">
        <f>(IF(F28="NEIN",0,LOOKUP(E28,Länderdiäten!$A$6:$A$186,Länderdiäten!$D$6:$D$186)))*H28</f>
        <v>0</v>
      </c>
      <c r="P28" s="10"/>
      <c r="Q28" s="10"/>
      <c r="R28" s="54">
        <f t="shared" si="1"/>
        <v>0</v>
      </c>
      <c r="S28" s="10"/>
    </row>
    <row r="29" spans="1:19" ht="15" thickBot="1">
      <c r="A29" s="45"/>
      <c r="B29" s="46"/>
      <c r="C29" s="38"/>
      <c r="D29" s="38"/>
      <c r="E29" s="29">
        <v>1</v>
      </c>
      <c r="F29" s="30" t="s">
        <v>203</v>
      </c>
      <c r="G29" s="10"/>
      <c r="H29" s="52">
        <f t="shared" si="2"/>
        <v>0</v>
      </c>
      <c r="I29" s="31">
        <v>0</v>
      </c>
      <c r="J29" s="31">
        <v>0</v>
      </c>
      <c r="K29" s="53">
        <f t="shared" si="0"/>
        <v>0</v>
      </c>
      <c r="L29" s="53">
        <f>LOOKUP(E29,Länderdiäten!$A$6:$A$186,Länderdiäten!$C$6:$C$186)</f>
        <v>26.4</v>
      </c>
      <c r="M29" s="53">
        <f t="shared" si="3"/>
        <v>0</v>
      </c>
      <c r="N29" s="53">
        <f t="shared" si="4"/>
        <v>0</v>
      </c>
      <c r="O29" s="10">
        <f>(IF(F29="NEIN",0,LOOKUP(E29,Länderdiäten!$A$6:$A$186,Länderdiäten!$D$6:$D$186)))*H29</f>
        <v>0</v>
      </c>
      <c r="P29" s="10"/>
      <c r="Q29" s="10"/>
      <c r="R29" s="54">
        <f t="shared" si="1"/>
        <v>0</v>
      </c>
      <c r="S29" s="10"/>
    </row>
    <row r="30" spans="1:19" ht="15" thickBot="1">
      <c r="A30" s="45"/>
      <c r="B30" s="46"/>
      <c r="C30" s="38"/>
      <c r="D30" s="38"/>
      <c r="E30" s="29">
        <v>1</v>
      </c>
      <c r="F30" s="30" t="s">
        <v>203</v>
      </c>
      <c r="G30" s="10"/>
      <c r="H30" s="52">
        <f t="shared" si="2"/>
        <v>0</v>
      </c>
      <c r="I30" s="31">
        <v>0</v>
      </c>
      <c r="J30" s="31">
        <v>0</v>
      </c>
      <c r="K30" s="53">
        <f t="shared" si="0"/>
        <v>0</v>
      </c>
      <c r="L30" s="53">
        <f>LOOKUP(E30,Länderdiäten!$A$6:$A$186,Länderdiäten!$C$6:$C$186)</f>
        <v>26.4</v>
      </c>
      <c r="M30" s="53">
        <f t="shared" si="3"/>
        <v>0</v>
      </c>
      <c r="N30" s="53">
        <f t="shared" si="4"/>
        <v>0</v>
      </c>
      <c r="O30" s="10">
        <f>(IF(F30="NEIN",0,LOOKUP(E30,Länderdiäten!$A$6:$A$186,Länderdiäten!$D$6:$D$186)))*H30</f>
        <v>0</v>
      </c>
      <c r="P30" s="10"/>
      <c r="Q30" s="10"/>
      <c r="R30" s="54">
        <f t="shared" si="1"/>
        <v>0</v>
      </c>
      <c r="S30" s="10"/>
    </row>
    <row r="31" spans="1:19" ht="15" thickBot="1">
      <c r="A31" s="45"/>
      <c r="B31" s="46"/>
      <c r="C31" s="38"/>
      <c r="D31" s="38"/>
      <c r="E31" s="29">
        <v>1</v>
      </c>
      <c r="F31" s="30" t="s">
        <v>203</v>
      </c>
      <c r="G31" s="10"/>
      <c r="H31" s="52">
        <f t="shared" si="2"/>
        <v>0</v>
      </c>
      <c r="I31" s="31">
        <v>0</v>
      </c>
      <c r="J31" s="31">
        <v>0</v>
      </c>
      <c r="K31" s="53">
        <f t="shared" si="0"/>
        <v>0</v>
      </c>
      <c r="L31" s="53">
        <f>LOOKUP(E31,Länderdiäten!$A$6:$A$186,Länderdiäten!$C$6:$C$186)</f>
        <v>26.4</v>
      </c>
      <c r="M31" s="53">
        <f t="shared" si="3"/>
        <v>0</v>
      </c>
      <c r="N31" s="53">
        <f t="shared" si="4"/>
        <v>0</v>
      </c>
      <c r="O31" s="10">
        <f>(IF(F31="NEIN",0,LOOKUP(E31,Länderdiäten!$A$6:$A$186,Länderdiäten!$D$6:$D$186)))*H31</f>
        <v>0</v>
      </c>
      <c r="P31" s="10"/>
      <c r="Q31" s="10"/>
      <c r="R31" s="54">
        <f t="shared" si="1"/>
        <v>0</v>
      </c>
      <c r="S31" s="10"/>
    </row>
    <row r="32" spans="1:19" ht="15" thickBot="1">
      <c r="A32" s="45"/>
      <c r="B32" s="46"/>
      <c r="C32" s="38"/>
      <c r="D32" s="38"/>
      <c r="E32" s="29">
        <v>1</v>
      </c>
      <c r="F32" s="30" t="s">
        <v>203</v>
      </c>
      <c r="G32" s="10"/>
      <c r="H32" s="52">
        <f t="shared" si="2"/>
        <v>0</v>
      </c>
      <c r="I32" s="31">
        <v>0</v>
      </c>
      <c r="J32" s="31">
        <v>0</v>
      </c>
      <c r="K32" s="53">
        <f t="shared" si="0"/>
        <v>0</v>
      </c>
      <c r="L32" s="53">
        <f>LOOKUP(E32,Länderdiäten!$A$6:$A$186,Länderdiäten!$C$6:$C$186)</f>
        <v>26.4</v>
      </c>
      <c r="M32" s="53">
        <f t="shared" si="3"/>
        <v>0</v>
      </c>
      <c r="N32" s="53">
        <f t="shared" si="4"/>
        <v>0</v>
      </c>
      <c r="O32" s="10">
        <f>(IF(F32="NEIN",0,LOOKUP(E32,Länderdiäten!$A$6:$A$186,Länderdiäten!$D$6:$D$186)))*H32</f>
        <v>0</v>
      </c>
      <c r="P32" s="10"/>
      <c r="Q32" s="10"/>
      <c r="R32" s="54">
        <f t="shared" si="1"/>
        <v>0</v>
      </c>
      <c r="S32" s="10"/>
    </row>
    <row r="33" spans="1:19" ht="15" thickBot="1">
      <c r="A33" s="45"/>
      <c r="B33" s="46"/>
      <c r="C33" s="38"/>
      <c r="D33" s="38"/>
      <c r="E33" s="29">
        <v>1</v>
      </c>
      <c r="F33" s="30" t="s">
        <v>203</v>
      </c>
      <c r="G33" s="10"/>
      <c r="H33" s="52">
        <f t="shared" si="2"/>
        <v>0</v>
      </c>
      <c r="I33" s="31">
        <v>0</v>
      </c>
      <c r="J33" s="31">
        <v>0</v>
      </c>
      <c r="K33" s="53">
        <f t="shared" si="0"/>
        <v>0</v>
      </c>
      <c r="L33" s="53">
        <f>LOOKUP(E33,Länderdiäten!$A$6:$A$186,Länderdiäten!$C$6:$C$186)</f>
        <v>26.4</v>
      </c>
      <c r="M33" s="53">
        <f t="shared" si="3"/>
        <v>0</v>
      </c>
      <c r="N33" s="53">
        <f t="shared" si="4"/>
        <v>0</v>
      </c>
      <c r="O33" s="10">
        <f>(IF(F33="NEIN",0,LOOKUP(E33,Länderdiäten!$A$6:$A$186,Länderdiäten!$D$6:$D$186)))*H33</f>
        <v>0</v>
      </c>
      <c r="P33" s="10"/>
      <c r="Q33" s="10"/>
      <c r="R33" s="54">
        <f t="shared" si="1"/>
        <v>0</v>
      </c>
      <c r="S33" s="10"/>
    </row>
    <row r="34" spans="1:19" ht="15" thickBot="1">
      <c r="A34" s="45"/>
      <c r="B34" s="46"/>
      <c r="C34" s="38"/>
      <c r="D34" s="38"/>
      <c r="E34" s="29">
        <v>1</v>
      </c>
      <c r="F34" s="30" t="s">
        <v>203</v>
      </c>
      <c r="G34" s="10"/>
      <c r="H34" s="52">
        <f t="shared" si="2"/>
        <v>0</v>
      </c>
      <c r="I34" s="31">
        <v>0</v>
      </c>
      <c r="J34" s="31">
        <v>0</v>
      </c>
      <c r="K34" s="53">
        <f t="shared" si="0"/>
        <v>0</v>
      </c>
      <c r="L34" s="53">
        <f>LOOKUP(E34,Länderdiäten!$A$6:$A$186,Länderdiäten!$C$6:$C$186)</f>
        <v>26.4</v>
      </c>
      <c r="M34" s="53">
        <f t="shared" si="3"/>
        <v>0</v>
      </c>
      <c r="N34" s="53">
        <f t="shared" si="4"/>
        <v>0</v>
      </c>
      <c r="O34" s="10">
        <f>(IF(F34="NEIN",0,LOOKUP(E34,Länderdiäten!$A$6:$A$186,Länderdiäten!$D$6:$D$186)))*H34</f>
        <v>0</v>
      </c>
      <c r="P34" s="10"/>
      <c r="Q34" s="10"/>
      <c r="R34" s="54">
        <f t="shared" si="1"/>
        <v>0</v>
      </c>
      <c r="S34" s="10"/>
    </row>
    <row r="35" spans="1:19" ht="15" thickBot="1">
      <c r="A35" s="45"/>
      <c r="B35" s="46"/>
      <c r="C35" s="38"/>
      <c r="D35" s="38"/>
      <c r="E35" s="29">
        <v>1</v>
      </c>
      <c r="F35" s="30" t="s">
        <v>203</v>
      </c>
      <c r="G35" s="10"/>
      <c r="H35" s="52">
        <f t="shared" si="2"/>
        <v>0</v>
      </c>
      <c r="I35" s="31">
        <v>0</v>
      </c>
      <c r="J35" s="31">
        <v>0</v>
      </c>
      <c r="K35" s="53">
        <f t="shared" si="0"/>
        <v>0</v>
      </c>
      <c r="L35" s="53">
        <f>LOOKUP(E35,Länderdiäten!$A$6:$A$186,Länderdiäten!$C$6:$C$186)</f>
        <v>26.4</v>
      </c>
      <c r="M35" s="53">
        <f t="shared" si="3"/>
        <v>0</v>
      </c>
      <c r="N35" s="53">
        <f t="shared" si="4"/>
        <v>0</v>
      </c>
      <c r="O35" s="10">
        <f>(IF(F35="NEIN",0,LOOKUP(E35,Länderdiäten!$A$6:$A$186,Länderdiäten!$D$6:$D$186)))*H35</f>
        <v>0</v>
      </c>
      <c r="P35" s="10"/>
      <c r="Q35" s="10"/>
      <c r="R35" s="54">
        <f t="shared" si="1"/>
        <v>0</v>
      </c>
      <c r="S35" s="10"/>
    </row>
    <row r="36" spans="1:19" ht="15" thickBot="1">
      <c r="A36" s="45"/>
      <c r="B36" s="46"/>
      <c r="C36" s="38"/>
      <c r="D36" s="38"/>
      <c r="E36" s="29">
        <v>1</v>
      </c>
      <c r="F36" s="30" t="s">
        <v>203</v>
      </c>
      <c r="G36" s="10"/>
      <c r="H36" s="52">
        <f t="shared" si="2"/>
        <v>0</v>
      </c>
      <c r="I36" s="31">
        <v>0</v>
      </c>
      <c r="J36" s="31">
        <v>0</v>
      </c>
      <c r="K36" s="53">
        <f t="shared" si="0"/>
        <v>0</v>
      </c>
      <c r="L36" s="53">
        <f>LOOKUP(E36,Länderdiäten!$A$6:$A$186,Länderdiäten!$C$6:$C$186)</f>
        <v>26.4</v>
      </c>
      <c r="M36" s="53">
        <f t="shared" si="3"/>
        <v>0</v>
      </c>
      <c r="N36" s="53">
        <f t="shared" si="4"/>
        <v>0</v>
      </c>
      <c r="O36" s="10">
        <f>(IF(F36="NEIN",0,LOOKUP(E36,Länderdiäten!$A$6:$A$186,Länderdiäten!$D$6:$D$186)))*H36</f>
        <v>0</v>
      </c>
      <c r="P36" s="10"/>
      <c r="Q36" s="10"/>
      <c r="R36" s="54">
        <f t="shared" si="1"/>
        <v>0</v>
      </c>
      <c r="S36" s="10"/>
    </row>
    <row r="37" spans="1:19" ht="15" thickBot="1">
      <c r="A37" s="45"/>
      <c r="B37" s="46"/>
      <c r="C37" s="38"/>
      <c r="D37" s="38"/>
      <c r="E37" s="29">
        <v>1</v>
      </c>
      <c r="F37" s="30" t="s">
        <v>203</v>
      </c>
      <c r="G37" s="10"/>
      <c r="H37" s="52">
        <f t="shared" si="2"/>
        <v>0</v>
      </c>
      <c r="I37" s="31">
        <v>0</v>
      </c>
      <c r="J37" s="31">
        <v>0</v>
      </c>
      <c r="K37" s="53">
        <f t="shared" si="0"/>
        <v>0</v>
      </c>
      <c r="L37" s="53">
        <f>LOOKUP(E37,Länderdiäten!$A$6:$A$186,Länderdiäten!$C$6:$C$186)</f>
        <v>26.4</v>
      </c>
      <c r="M37" s="53">
        <f t="shared" si="3"/>
        <v>0</v>
      </c>
      <c r="N37" s="53">
        <f t="shared" si="4"/>
        <v>0</v>
      </c>
      <c r="O37" s="10">
        <f>(IF(F37="NEIN",0,LOOKUP(E37,Länderdiäten!$A$6:$A$186,Länderdiäten!$D$6:$D$186)))*H37</f>
        <v>0</v>
      </c>
      <c r="P37" s="10"/>
      <c r="Q37" s="10"/>
      <c r="R37" s="54">
        <f t="shared" si="1"/>
        <v>0</v>
      </c>
      <c r="S37" s="10"/>
    </row>
    <row r="38" spans="1:19" ht="15" thickBot="1">
      <c r="A38" s="45"/>
      <c r="B38" s="46"/>
      <c r="C38" s="38"/>
      <c r="D38" s="38"/>
      <c r="E38" s="29">
        <v>1</v>
      </c>
      <c r="F38" s="30" t="s">
        <v>203</v>
      </c>
      <c r="G38" s="10"/>
      <c r="H38" s="52">
        <f t="shared" si="2"/>
        <v>0</v>
      </c>
      <c r="I38" s="31">
        <v>0</v>
      </c>
      <c r="J38" s="31">
        <v>0</v>
      </c>
      <c r="K38" s="53">
        <f t="shared" si="0"/>
        <v>0</v>
      </c>
      <c r="L38" s="53">
        <f>LOOKUP(E38,Länderdiäten!$A$6:$A$186,Länderdiäten!$C$6:$C$186)</f>
        <v>26.4</v>
      </c>
      <c r="M38" s="53">
        <f t="shared" si="3"/>
        <v>0</v>
      </c>
      <c r="N38" s="53">
        <f t="shared" si="4"/>
        <v>0</v>
      </c>
      <c r="O38" s="10">
        <f>(IF(F38="NEIN",0,LOOKUP(E38,Länderdiäten!$A$6:$A$186,Länderdiäten!$D$6:$D$186)))*H38</f>
        <v>0</v>
      </c>
      <c r="P38" s="10"/>
      <c r="Q38" s="10"/>
      <c r="R38" s="54">
        <f t="shared" si="1"/>
        <v>0</v>
      </c>
      <c r="S38" s="10"/>
    </row>
    <row r="39" spans="1:19" ht="15" thickBot="1">
      <c r="A39" s="45"/>
      <c r="B39" s="46"/>
      <c r="C39" s="38"/>
      <c r="D39" s="38"/>
      <c r="E39" s="29">
        <v>1</v>
      </c>
      <c r="F39" s="30" t="s">
        <v>203</v>
      </c>
      <c r="G39" s="10"/>
      <c r="H39" s="52">
        <f t="shared" si="2"/>
        <v>0</v>
      </c>
      <c r="I39" s="31">
        <v>0</v>
      </c>
      <c r="J39" s="31">
        <v>0</v>
      </c>
      <c r="K39" s="53">
        <f t="shared" si="0"/>
        <v>0</v>
      </c>
      <c r="L39" s="53">
        <f>LOOKUP(E39,Länderdiäten!$A$6:$A$186,Länderdiäten!$C$6:$C$186)</f>
        <v>26.4</v>
      </c>
      <c r="M39" s="53">
        <f t="shared" si="3"/>
        <v>0</v>
      </c>
      <c r="N39" s="53">
        <f t="shared" si="4"/>
        <v>0</v>
      </c>
      <c r="O39" s="10">
        <f>(IF(F39="NEIN",0,LOOKUP(E39,Länderdiäten!$A$6:$A$186,Länderdiäten!$D$6:$D$186)))*H39</f>
        <v>0</v>
      </c>
      <c r="P39" s="10"/>
      <c r="Q39" s="10"/>
      <c r="R39" s="54">
        <f t="shared" si="1"/>
        <v>0</v>
      </c>
      <c r="S39" s="10"/>
    </row>
    <row r="40" spans="1:19" ht="15" thickBot="1">
      <c r="A40" s="45"/>
      <c r="B40" s="46"/>
      <c r="C40" s="38"/>
      <c r="D40" s="38"/>
      <c r="E40" s="29">
        <v>1</v>
      </c>
      <c r="F40" s="30" t="s">
        <v>203</v>
      </c>
      <c r="G40" s="10"/>
      <c r="H40" s="52">
        <f t="shared" si="2"/>
        <v>0</v>
      </c>
      <c r="I40" s="31">
        <v>0</v>
      </c>
      <c r="J40" s="31">
        <v>0</v>
      </c>
      <c r="K40" s="53">
        <f t="shared" si="0"/>
        <v>0</v>
      </c>
      <c r="L40" s="53">
        <f>LOOKUP(E40,Länderdiäten!$A$6:$A$186,Länderdiäten!$C$6:$C$186)</f>
        <v>26.4</v>
      </c>
      <c r="M40" s="53">
        <f t="shared" si="3"/>
        <v>0</v>
      </c>
      <c r="N40" s="53">
        <f t="shared" si="4"/>
        <v>0</v>
      </c>
      <c r="O40" s="10">
        <f>(IF(F40="NEIN",0,LOOKUP(E40,Länderdiäten!$A$6:$A$186,Länderdiäten!$D$6:$D$186)))*H40</f>
        <v>0</v>
      </c>
      <c r="P40" s="10"/>
      <c r="Q40" s="10"/>
      <c r="R40" s="54">
        <f t="shared" si="1"/>
        <v>0</v>
      </c>
      <c r="S40" s="10"/>
    </row>
    <row r="41" spans="1:19" ht="26.25" thickBot="1">
      <c r="A41" s="42" t="s">
        <v>10</v>
      </c>
      <c r="B41" s="4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>
        <f>SUM(N15:N40)</f>
        <v>0</v>
      </c>
      <c r="O41" s="6">
        <f>SUM(O15:O40)</f>
        <v>0</v>
      </c>
      <c r="P41" s="6"/>
      <c r="Q41" s="6"/>
      <c r="R41" s="6">
        <f>SUM(R15:R40)</f>
        <v>0</v>
      </c>
      <c r="S41" s="6">
        <f>SUM(S15:S40)</f>
        <v>0</v>
      </c>
    </row>
    <row r="42" spans="1:19" ht="15" customHeight="1" thickBo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3" t="s">
        <v>6</v>
      </c>
      <c r="S42" s="8">
        <f>N41</f>
        <v>0</v>
      </c>
    </row>
    <row r="43" spans="1:19" ht="15.9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3" t="s">
        <v>243</v>
      </c>
      <c r="S43" s="8">
        <f>O41</f>
        <v>0</v>
      </c>
    </row>
    <row r="44" spans="1:19" ht="1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3" t="s">
        <v>242</v>
      </c>
      <c r="S44" s="8">
        <f>R41+S41</f>
        <v>0</v>
      </c>
    </row>
    <row r="45" spans="1:19" ht="28.5" customHeight="1" thickBot="1">
      <c r="R45" s="18" t="s">
        <v>20</v>
      </c>
      <c r="S45" s="55">
        <f>SUM(S42:S44)</f>
        <v>0</v>
      </c>
    </row>
    <row r="46" spans="1:19" hidden="1"/>
    <row r="47" spans="1:19" ht="19.5" hidden="1" customHeight="1">
      <c r="A47" t="s">
        <v>207</v>
      </c>
      <c r="F47" s="9">
        <v>0</v>
      </c>
    </row>
    <row r="48" spans="1:19" hidden="1">
      <c r="A48" t="s">
        <v>203</v>
      </c>
      <c r="F48" s="9">
        <v>2.0833333333333332E-2</v>
      </c>
    </row>
    <row r="49" spans="1:6" hidden="1">
      <c r="F49" s="9">
        <v>4.1666666666666664E-2</v>
      </c>
    </row>
    <row r="50" spans="1:6" hidden="1">
      <c r="F50" s="9">
        <v>6.25E-2</v>
      </c>
    </row>
    <row r="51" spans="1:6" hidden="1">
      <c r="F51" s="9">
        <v>8.3333333333333329E-2</v>
      </c>
    </row>
    <row r="52" spans="1:6" hidden="1">
      <c r="A52" s="17" t="s">
        <v>11</v>
      </c>
      <c r="B52" s="17"/>
      <c r="C52" s="17"/>
      <c r="D52" s="17"/>
      <c r="E52" s="17"/>
      <c r="F52" s="9">
        <v>0.104166666666667</v>
      </c>
    </row>
    <row r="53" spans="1:6" hidden="1">
      <c r="A53" s="17" t="s">
        <v>12</v>
      </c>
      <c r="B53" s="17"/>
      <c r="C53" s="17"/>
      <c r="D53" s="17"/>
      <c r="E53" s="17"/>
      <c r="F53" s="9">
        <v>0.125</v>
      </c>
    </row>
    <row r="54" spans="1:6" hidden="1">
      <c r="A54" s="17" t="s">
        <v>13</v>
      </c>
      <c r="B54" s="17"/>
      <c r="C54" s="17"/>
      <c r="D54" s="17"/>
      <c r="E54" s="17"/>
      <c r="F54" s="9">
        <v>0.14583333333333301</v>
      </c>
    </row>
    <row r="55" spans="1:6" hidden="1">
      <c r="A55" s="17" t="s">
        <v>18</v>
      </c>
      <c r="B55" s="17"/>
      <c r="C55" s="17"/>
      <c r="D55" s="17"/>
      <c r="E55" s="17"/>
      <c r="F55" s="9">
        <v>0.16666666666666699</v>
      </c>
    </row>
    <row r="56" spans="1:6" hidden="1">
      <c r="A56" s="17" t="s">
        <v>22</v>
      </c>
      <c r="B56" s="17"/>
      <c r="C56" s="17"/>
      <c r="D56" s="17"/>
      <c r="E56" s="17"/>
      <c r="F56" s="9">
        <v>0.1875</v>
      </c>
    </row>
    <row r="57" spans="1:6" hidden="1">
      <c r="A57" s="17" t="s">
        <v>21</v>
      </c>
      <c r="B57" s="17"/>
      <c r="C57" s="17"/>
      <c r="D57" s="17"/>
      <c r="E57" s="17"/>
      <c r="F57" s="9">
        <v>0.20833333333333301</v>
      </c>
    </row>
    <row r="58" spans="1:6" hidden="1">
      <c r="A58" s="17" t="s">
        <v>210</v>
      </c>
      <c r="B58" s="17"/>
      <c r="C58" s="17"/>
      <c r="D58" s="17"/>
      <c r="E58" s="17"/>
      <c r="F58" s="9">
        <v>0.22916666666666699</v>
      </c>
    </row>
    <row r="59" spans="1:6" hidden="1">
      <c r="A59" s="17" t="s">
        <v>211</v>
      </c>
      <c r="B59" s="17"/>
      <c r="C59" s="17"/>
      <c r="D59" s="17"/>
      <c r="E59" s="17"/>
      <c r="F59" s="9">
        <v>0.25</v>
      </c>
    </row>
    <row r="60" spans="1:6" hidden="1">
      <c r="A60" s="17" t="s">
        <v>212</v>
      </c>
      <c r="B60" s="17"/>
      <c r="C60" s="17"/>
      <c r="D60" s="17"/>
      <c r="E60" s="17"/>
      <c r="F60" s="9">
        <v>0.27083333333333298</v>
      </c>
    </row>
    <row r="61" spans="1:6" hidden="1">
      <c r="A61" s="17" t="s">
        <v>213</v>
      </c>
      <c r="B61" s="17"/>
      <c r="C61" s="17"/>
      <c r="D61" s="17"/>
      <c r="E61" s="17"/>
      <c r="F61" s="9">
        <v>0.29166666666666702</v>
      </c>
    </row>
    <row r="62" spans="1:6" hidden="1">
      <c r="A62" s="17" t="s">
        <v>214</v>
      </c>
      <c r="B62" s="17"/>
      <c r="C62" s="17"/>
      <c r="D62" s="17"/>
      <c r="E62" s="17"/>
      <c r="F62" s="9">
        <v>0.3125</v>
      </c>
    </row>
    <row r="63" spans="1:6" hidden="1">
      <c r="A63" s="17" t="s">
        <v>215</v>
      </c>
      <c r="B63" s="17"/>
      <c r="C63" s="17"/>
      <c r="D63" s="17"/>
      <c r="E63" s="17"/>
      <c r="F63" s="9">
        <v>0.33333333333333298</v>
      </c>
    </row>
    <row r="64" spans="1:6" hidden="1">
      <c r="A64" s="17" t="s">
        <v>216</v>
      </c>
      <c r="B64" s="17"/>
      <c r="C64" s="17"/>
      <c r="D64" s="17"/>
      <c r="E64" s="17"/>
      <c r="F64" s="9">
        <v>0.35416666666666702</v>
      </c>
    </row>
    <row r="65" spans="1:6" hidden="1">
      <c r="A65" s="17" t="s">
        <v>217</v>
      </c>
      <c r="B65" s="17"/>
      <c r="C65" s="17"/>
      <c r="D65" s="17"/>
      <c r="E65" s="17"/>
      <c r="F65" s="9">
        <v>0.375</v>
      </c>
    </row>
    <row r="66" spans="1:6" hidden="1">
      <c r="A66" s="17" t="s">
        <v>218</v>
      </c>
      <c r="B66" s="17"/>
      <c r="C66" s="17"/>
      <c r="D66" s="17"/>
      <c r="E66" s="17"/>
      <c r="F66" s="9">
        <v>0.39583333333333298</v>
      </c>
    </row>
    <row r="67" spans="1:6" hidden="1">
      <c r="A67" s="17" t="s">
        <v>219</v>
      </c>
      <c r="B67" s="17"/>
      <c r="C67" s="17"/>
      <c r="D67" s="17"/>
      <c r="E67" s="17"/>
      <c r="F67" s="9">
        <v>0.41666666666666702</v>
      </c>
    </row>
    <row r="68" spans="1:6" hidden="1">
      <c r="A68" s="17" t="s">
        <v>220</v>
      </c>
      <c r="B68" s="17"/>
      <c r="C68" s="17"/>
      <c r="D68" s="17"/>
      <c r="E68" s="17"/>
      <c r="F68" s="9">
        <v>0.4375</v>
      </c>
    </row>
    <row r="69" spans="1:6" hidden="1">
      <c r="A69" s="17" t="s">
        <v>221</v>
      </c>
      <c r="B69" s="17"/>
      <c r="C69" s="17"/>
      <c r="D69" s="17"/>
      <c r="E69" s="17"/>
      <c r="F69" s="9">
        <v>0.45833333333333298</v>
      </c>
    </row>
    <row r="70" spans="1:6" hidden="1">
      <c r="A70" s="17" t="s">
        <v>222</v>
      </c>
      <c r="B70" s="17"/>
      <c r="C70" s="17"/>
      <c r="D70" s="17"/>
      <c r="E70" s="17"/>
      <c r="F70" s="9">
        <v>0.47916666666666702</v>
      </c>
    </row>
    <row r="71" spans="1:6" hidden="1">
      <c r="A71" s="17" t="s">
        <v>223</v>
      </c>
      <c r="B71" s="17"/>
      <c r="C71" s="17"/>
      <c r="D71" s="17"/>
      <c r="E71" s="17"/>
      <c r="F71" s="9">
        <v>0.5</v>
      </c>
    </row>
    <row r="72" spans="1:6" hidden="1">
      <c r="A72" s="17" t="s">
        <v>224</v>
      </c>
      <c r="B72" s="17"/>
      <c r="C72" s="17"/>
      <c r="D72" s="17"/>
      <c r="E72" s="17"/>
      <c r="F72" s="9">
        <v>0.52083333333333304</v>
      </c>
    </row>
    <row r="73" spans="1:6" hidden="1">
      <c r="A73" s="17" t="s">
        <v>225</v>
      </c>
      <c r="B73" s="17"/>
      <c r="C73" s="17"/>
      <c r="D73" s="17"/>
      <c r="E73" s="17"/>
      <c r="F73" s="9">
        <v>0.54166666666666696</v>
      </c>
    </row>
    <row r="74" spans="1:6" hidden="1">
      <c r="A74" s="17" t="s">
        <v>226</v>
      </c>
      <c r="B74" s="17"/>
      <c r="C74" s="17"/>
      <c r="D74" s="17"/>
      <c r="E74" s="17"/>
      <c r="F74" s="9">
        <v>0.5625</v>
      </c>
    </row>
    <row r="75" spans="1:6" hidden="1">
      <c r="A75" s="17" t="s">
        <v>227</v>
      </c>
      <c r="B75" s="17"/>
      <c r="C75" s="17"/>
      <c r="D75" s="17"/>
      <c r="E75" s="17"/>
      <c r="F75" s="9">
        <v>0.58333333333333304</v>
      </c>
    </row>
    <row r="76" spans="1:6" hidden="1">
      <c r="A76" s="17" t="s">
        <v>228</v>
      </c>
      <c r="B76" s="17"/>
      <c r="C76" s="17"/>
      <c r="D76" s="17"/>
      <c r="E76" s="17"/>
      <c r="F76" s="9">
        <v>0.60416666666666696</v>
      </c>
    </row>
    <row r="77" spans="1:6" hidden="1">
      <c r="A77" s="17" t="s">
        <v>229</v>
      </c>
      <c r="B77" s="17"/>
      <c r="C77" s="17"/>
      <c r="D77" s="17"/>
      <c r="E77" s="17"/>
      <c r="F77" s="9">
        <v>0.625</v>
      </c>
    </row>
    <row r="78" spans="1:6" hidden="1">
      <c r="A78" s="17" t="s">
        <v>230</v>
      </c>
      <c r="B78" s="17"/>
      <c r="C78" s="17"/>
      <c r="D78" s="17"/>
      <c r="E78" s="17"/>
      <c r="F78" s="9">
        <v>0.64583333333333304</v>
      </c>
    </row>
    <row r="79" spans="1:6" hidden="1">
      <c r="A79" s="17" t="s">
        <v>231</v>
      </c>
      <c r="B79" s="17"/>
      <c r="C79" s="17"/>
      <c r="D79" s="17"/>
      <c r="E79" s="17"/>
      <c r="F79" s="9">
        <v>0.66666666666666696</v>
      </c>
    </row>
    <row r="80" spans="1:6" hidden="1">
      <c r="A80" s="17" t="s">
        <v>232</v>
      </c>
      <c r="B80" s="17"/>
      <c r="C80" s="17"/>
      <c r="D80" s="17"/>
      <c r="E80" s="17"/>
      <c r="F80" s="9">
        <v>0.6875</v>
      </c>
    </row>
    <row r="81" spans="1:6" hidden="1">
      <c r="A81" s="17" t="s">
        <v>233</v>
      </c>
      <c r="B81" s="17"/>
      <c r="C81" s="17"/>
      <c r="D81" s="17"/>
      <c r="E81" s="17"/>
      <c r="F81" s="9">
        <v>0.70833333333333304</v>
      </c>
    </row>
    <row r="82" spans="1:6" hidden="1">
      <c r="A82" s="17" t="s">
        <v>234</v>
      </c>
      <c r="B82" s="17"/>
      <c r="C82" s="17"/>
      <c r="D82" s="17"/>
      <c r="E82" s="17"/>
      <c r="F82" s="9">
        <v>0.72916666666666696</v>
      </c>
    </row>
    <row r="83" spans="1:6" hidden="1">
      <c r="F83" s="9">
        <v>0.75</v>
      </c>
    </row>
    <row r="84" spans="1:6" hidden="1">
      <c r="F84" s="9">
        <v>0.77083333333333304</v>
      </c>
    </row>
    <row r="85" spans="1:6" hidden="1">
      <c r="F85" s="9">
        <v>0.79166666666666696</v>
      </c>
    </row>
    <row r="86" spans="1:6" hidden="1">
      <c r="F86" s="9">
        <v>0.8125</v>
      </c>
    </row>
    <row r="87" spans="1:6" hidden="1">
      <c r="F87" s="9">
        <v>0.83333333333333304</v>
      </c>
    </row>
    <row r="88" spans="1:6" hidden="1">
      <c r="F88" s="9">
        <v>0.85416666666666696</v>
      </c>
    </row>
    <row r="89" spans="1:6" hidden="1">
      <c r="F89" s="9">
        <v>0.875</v>
      </c>
    </row>
    <row r="90" spans="1:6" hidden="1">
      <c r="F90" s="9">
        <v>0.89583333333333304</v>
      </c>
    </row>
    <row r="91" spans="1:6" hidden="1">
      <c r="F91" s="9">
        <v>0.91666666666666696</v>
      </c>
    </row>
    <row r="92" spans="1:6" hidden="1">
      <c r="F92" s="9">
        <v>0.9375</v>
      </c>
    </row>
    <row r="93" spans="1:6" hidden="1">
      <c r="F93" s="9">
        <v>0.95833333333333304</v>
      </c>
    </row>
    <row r="94" spans="1:6" hidden="1">
      <c r="F94" s="9">
        <v>0.97916666666666696</v>
      </c>
    </row>
    <row r="95" spans="1:6" hidden="1">
      <c r="F95" s="9">
        <v>0.99930555555555556</v>
      </c>
    </row>
    <row r="96" spans="1:6" hidden="1">
      <c r="F96" s="9"/>
    </row>
    <row r="97" spans="6:6" hidden="1">
      <c r="F97" s="9"/>
    </row>
    <row r="98" spans="6:6" hidden="1">
      <c r="F98" s="9"/>
    </row>
    <row r="99" spans="6:6">
      <c r="F99" s="9"/>
    </row>
    <row r="100" spans="6:6">
      <c r="F100" s="9"/>
    </row>
    <row r="101" spans="6:6">
      <c r="F101" s="9"/>
    </row>
    <row r="102" spans="6:6">
      <c r="F102" s="9"/>
    </row>
    <row r="103" spans="6:6">
      <c r="F103" s="9"/>
    </row>
    <row r="104" spans="6:6">
      <c r="F104" s="9"/>
    </row>
    <row r="105" spans="6:6">
      <c r="F105" s="9"/>
    </row>
    <row r="106" spans="6:6">
      <c r="F106" s="9"/>
    </row>
    <row r="107" spans="6:6">
      <c r="F107" s="9"/>
    </row>
    <row r="108" spans="6:6">
      <c r="F108" s="9"/>
    </row>
    <row r="109" spans="6:6">
      <c r="F109" s="9"/>
    </row>
    <row r="110" spans="6:6">
      <c r="F110" s="9"/>
    </row>
    <row r="111" spans="6:6">
      <c r="F111" s="9"/>
    </row>
    <row r="112" spans="6:6">
      <c r="F112" s="9"/>
    </row>
    <row r="113" spans="6:6">
      <c r="F113" s="9"/>
    </row>
    <row r="114" spans="6:6">
      <c r="F114" s="9"/>
    </row>
    <row r="115" spans="6:6">
      <c r="F115" s="9"/>
    </row>
    <row r="116" spans="6:6">
      <c r="F116" s="9"/>
    </row>
    <row r="117" spans="6:6">
      <c r="F117" s="9"/>
    </row>
    <row r="118" spans="6:6">
      <c r="F118" s="9"/>
    </row>
    <row r="119" spans="6:6">
      <c r="F119" s="9"/>
    </row>
    <row r="120" spans="6:6">
      <c r="F120" s="9"/>
    </row>
    <row r="121" spans="6:6">
      <c r="F121" s="9"/>
    </row>
    <row r="122" spans="6:6">
      <c r="F122" s="9"/>
    </row>
    <row r="123" spans="6:6">
      <c r="F123" s="9"/>
    </row>
    <row r="124" spans="6:6">
      <c r="F124" s="9"/>
    </row>
    <row r="125" spans="6:6">
      <c r="F125" s="9"/>
    </row>
    <row r="126" spans="6:6">
      <c r="F126" s="9"/>
    </row>
    <row r="127" spans="6:6">
      <c r="F127" s="9"/>
    </row>
    <row r="128" spans="6:6">
      <c r="F128" s="9"/>
    </row>
    <row r="129" spans="6:6">
      <c r="F129" s="9"/>
    </row>
    <row r="130" spans="6:6">
      <c r="F130" s="9"/>
    </row>
    <row r="131" spans="6:6">
      <c r="F131" s="9"/>
    </row>
    <row r="132" spans="6:6">
      <c r="F132" s="9"/>
    </row>
    <row r="133" spans="6:6">
      <c r="F133" s="9"/>
    </row>
    <row r="134" spans="6:6">
      <c r="F134" s="9"/>
    </row>
    <row r="135" spans="6:6">
      <c r="F135" s="9"/>
    </row>
    <row r="136" spans="6:6">
      <c r="F136" s="9"/>
    </row>
    <row r="137" spans="6:6">
      <c r="F137" s="9"/>
    </row>
    <row r="138" spans="6:6">
      <c r="F138" s="9"/>
    </row>
    <row r="139" spans="6:6">
      <c r="F139" s="9"/>
    </row>
    <row r="140" spans="6:6">
      <c r="F140" s="9"/>
    </row>
    <row r="141" spans="6:6">
      <c r="F141" s="9"/>
    </row>
    <row r="142" spans="6:6">
      <c r="F142" s="9"/>
    </row>
    <row r="143" spans="6:6">
      <c r="F143" s="9"/>
    </row>
    <row r="144" spans="6:6">
      <c r="F144" s="9"/>
    </row>
    <row r="145" spans="6:6">
      <c r="F145" s="9"/>
    </row>
    <row r="146" spans="6:6">
      <c r="F146" s="9"/>
    </row>
    <row r="147" spans="6:6">
      <c r="F147" s="9"/>
    </row>
    <row r="148" spans="6:6">
      <c r="F148" s="9"/>
    </row>
    <row r="149" spans="6:6">
      <c r="F149" s="9"/>
    </row>
    <row r="150" spans="6:6">
      <c r="F150" s="9"/>
    </row>
    <row r="151" spans="6:6">
      <c r="F151" s="9"/>
    </row>
    <row r="152" spans="6:6">
      <c r="F152" s="9"/>
    </row>
    <row r="153" spans="6:6">
      <c r="F153" s="9"/>
    </row>
    <row r="154" spans="6:6">
      <c r="F154" s="9"/>
    </row>
    <row r="155" spans="6:6">
      <c r="F155" s="9"/>
    </row>
    <row r="156" spans="6:6">
      <c r="F156" s="9"/>
    </row>
    <row r="157" spans="6:6">
      <c r="F157" s="9"/>
    </row>
    <row r="158" spans="6:6">
      <c r="F158" s="9"/>
    </row>
    <row r="159" spans="6:6">
      <c r="F159" s="9"/>
    </row>
    <row r="160" spans="6:6">
      <c r="F160" s="9"/>
    </row>
    <row r="161" spans="6:6">
      <c r="F161" s="9"/>
    </row>
    <row r="162" spans="6:6">
      <c r="F162" s="9"/>
    </row>
    <row r="163" spans="6:6">
      <c r="F163" s="9"/>
    </row>
    <row r="164" spans="6:6">
      <c r="F164" s="9"/>
    </row>
    <row r="165" spans="6:6">
      <c r="F165" s="9"/>
    </row>
    <row r="166" spans="6:6">
      <c r="F166" s="9"/>
    </row>
    <row r="167" spans="6:6">
      <c r="F167" s="9"/>
    </row>
    <row r="168" spans="6:6">
      <c r="F168" s="9"/>
    </row>
    <row r="169" spans="6:6">
      <c r="F169" s="9"/>
    </row>
    <row r="170" spans="6:6">
      <c r="F170" s="9"/>
    </row>
    <row r="171" spans="6:6">
      <c r="F171" s="9"/>
    </row>
    <row r="172" spans="6:6">
      <c r="F172" s="9"/>
    </row>
    <row r="173" spans="6:6">
      <c r="F173" s="9"/>
    </row>
    <row r="174" spans="6:6">
      <c r="F174" s="9"/>
    </row>
    <row r="175" spans="6:6">
      <c r="F175" s="9"/>
    </row>
    <row r="176" spans="6:6">
      <c r="F176" s="9"/>
    </row>
    <row r="177" spans="6:6">
      <c r="F177" s="9"/>
    </row>
    <row r="178" spans="6:6">
      <c r="F178" s="9"/>
    </row>
    <row r="179" spans="6:6">
      <c r="F179" s="9"/>
    </row>
    <row r="180" spans="6:6">
      <c r="F180" s="9"/>
    </row>
    <row r="181" spans="6:6">
      <c r="F181" s="9"/>
    </row>
    <row r="182" spans="6:6">
      <c r="F182" s="9"/>
    </row>
    <row r="183" spans="6:6">
      <c r="F183" s="9"/>
    </row>
    <row r="184" spans="6:6">
      <c r="F184" s="9"/>
    </row>
    <row r="185" spans="6:6">
      <c r="F185" s="9"/>
    </row>
  </sheetData>
  <sheetProtection selectLockedCells="1"/>
  <mergeCells count="14">
    <mergeCell ref="I11:L11"/>
    <mergeCell ref="I12:L12"/>
    <mergeCell ref="A9:S9"/>
    <mergeCell ref="A13:B13"/>
    <mergeCell ref="B11:C11"/>
    <mergeCell ref="B10:C10"/>
    <mergeCell ref="B12:C12"/>
    <mergeCell ref="A2:B2"/>
    <mergeCell ref="A3:B3"/>
    <mergeCell ref="A4:B4"/>
    <mergeCell ref="A5:B5"/>
    <mergeCell ref="A6:B6"/>
    <mergeCell ref="A7:B7"/>
    <mergeCell ref="A8:B8"/>
  </mergeCells>
  <phoneticPr fontId="0" type="noConversion"/>
  <dataValidations count="2">
    <dataValidation type="list" allowBlank="1" showInputMessage="1" showErrorMessage="1" sqref="F15:F40">
      <formula1>$A$47:$A$48</formula1>
    </dataValidation>
    <dataValidation type="list" allowBlank="1" showInputMessage="1" showErrorMessage="1" sqref="I15:J40">
      <formula1>$F$47:$F$95</formula1>
    </dataValidation>
  </dataValidations>
  <pageMargins left="0.78740157499999996" right="0.78740157499999996" top="0.984251969" bottom="0.984251969" header="0.4921259845" footer="0.4921259845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6"/>
  <sheetViews>
    <sheetView topLeftCell="A104" workbookViewId="0">
      <selection sqref="A1:IV65536"/>
    </sheetView>
  </sheetViews>
  <sheetFormatPr baseColWidth="10" defaultRowHeight="14.25"/>
  <cols>
    <col min="1" max="1" width="11" style="23"/>
    <col min="2" max="2" width="31" style="23" customWidth="1"/>
    <col min="3" max="3" width="12.75" style="23" customWidth="1"/>
    <col min="4" max="4" width="16.375" style="23" customWidth="1"/>
    <col min="5" max="16384" width="11" style="23"/>
  </cols>
  <sheetData>
    <row r="1" spans="1:4" ht="47.25" customHeight="1">
      <c r="B1" s="70" t="s">
        <v>198</v>
      </c>
      <c r="C1" s="70"/>
      <c r="D1" s="70"/>
    </row>
    <row r="2" spans="1:4">
      <c r="B2" s="71"/>
      <c r="C2" s="71"/>
      <c r="D2" s="71"/>
    </row>
    <row r="3" spans="1:4" ht="28.5">
      <c r="A3" s="24" t="s">
        <v>199</v>
      </c>
      <c r="B3" s="21" t="s">
        <v>23</v>
      </c>
      <c r="C3" s="21" t="s">
        <v>24</v>
      </c>
      <c r="D3" s="21" t="s">
        <v>25</v>
      </c>
    </row>
    <row r="4" spans="1:4">
      <c r="A4" s="25"/>
      <c r="B4" s="22"/>
      <c r="C4" s="22"/>
      <c r="D4" s="22"/>
    </row>
    <row r="5" spans="1:4" ht="14.25" customHeight="1">
      <c r="A5" s="25"/>
      <c r="B5" s="69" t="s">
        <v>26</v>
      </c>
      <c r="C5" s="69"/>
      <c r="D5" s="69"/>
    </row>
    <row r="6" spans="1:4" ht="14.25" customHeight="1">
      <c r="A6" s="25">
        <v>1</v>
      </c>
      <c r="B6" s="26" t="s">
        <v>200</v>
      </c>
      <c r="C6" s="26">
        <v>26.4</v>
      </c>
      <c r="D6" s="26">
        <v>15</v>
      </c>
    </row>
    <row r="7" spans="1:4">
      <c r="A7" s="25">
        <v>2</v>
      </c>
      <c r="B7" s="26" t="s">
        <v>27</v>
      </c>
      <c r="C7" s="27">
        <v>27.9</v>
      </c>
      <c r="D7" s="27">
        <v>20.9</v>
      </c>
    </row>
    <row r="8" spans="1:4">
      <c r="A8" s="25">
        <v>3</v>
      </c>
      <c r="B8" s="26" t="s">
        <v>28</v>
      </c>
      <c r="C8" s="27">
        <v>36.799999999999997</v>
      </c>
      <c r="D8" s="27">
        <v>31</v>
      </c>
    </row>
    <row r="9" spans="1:4">
      <c r="A9" s="25">
        <v>4</v>
      </c>
      <c r="B9" s="26" t="s">
        <v>29</v>
      </c>
      <c r="C9" s="27">
        <v>35.299999999999997</v>
      </c>
      <c r="D9" s="27">
        <v>22.7</v>
      </c>
    </row>
    <row r="10" spans="1:4">
      <c r="A10" s="25">
        <v>5</v>
      </c>
      <c r="B10" s="26" t="s">
        <v>30</v>
      </c>
      <c r="C10" s="27">
        <v>41.4</v>
      </c>
      <c r="D10" s="27">
        <v>32</v>
      </c>
    </row>
    <row r="11" spans="1:4">
      <c r="A11" s="25">
        <v>6</v>
      </c>
      <c r="B11" s="26" t="s">
        <v>31</v>
      </c>
      <c r="C11" s="27">
        <v>31</v>
      </c>
      <c r="D11" s="27">
        <v>23.3</v>
      </c>
    </row>
    <row r="12" spans="1:4">
      <c r="A12" s="25">
        <v>7</v>
      </c>
      <c r="B12" s="26" t="s">
        <v>32</v>
      </c>
      <c r="C12" s="27">
        <v>31</v>
      </c>
      <c r="D12" s="27">
        <v>22.7</v>
      </c>
    </row>
    <row r="13" spans="1:4">
      <c r="A13" s="25">
        <v>8</v>
      </c>
      <c r="B13" s="26" t="s">
        <v>33</v>
      </c>
      <c r="C13" s="27">
        <v>41.4</v>
      </c>
      <c r="D13" s="27">
        <v>41.4</v>
      </c>
    </row>
    <row r="14" spans="1:4">
      <c r="A14" s="25">
        <v>9</v>
      </c>
      <c r="B14" s="26" t="s">
        <v>34</v>
      </c>
      <c r="C14" s="27">
        <v>35.299999999999997</v>
      </c>
      <c r="D14" s="27">
        <v>27.9</v>
      </c>
    </row>
    <row r="15" spans="1:4">
      <c r="A15" s="25">
        <v>10</v>
      </c>
      <c r="B15" s="26" t="s">
        <v>35</v>
      </c>
      <c r="C15" s="27">
        <v>30.7</v>
      </c>
      <c r="D15" s="27">
        <v>18.100000000000001</v>
      </c>
    </row>
    <row r="16" spans="1:4">
      <c r="A16" s="25">
        <v>11</v>
      </c>
      <c r="B16" s="26" t="s">
        <v>36</v>
      </c>
      <c r="C16" s="27">
        <v>36.799999999999997</v>
      </c>
      <c r="D16" s="27">
        <v>31</v>
      </c>
    </row>
    <row r="17" spans="1:4">
      <c r="A17" s="25">
        <v>12</v>
      </c>
      <c r="B17" s="26" t="s">
        <v>37</v>
      </c>
      <c r="C17" s="27">
        <v>41.4</v>
      </c>
      <c r="D17" s="27">
        <v>41.4</v>
      </c>
    </row>
    <row r="18" spans="1:4">
      <c r="A18" s="25">
        <v>13</v>
      </c>
      <c r="B18" s="26" t="s">
        <v>38</v>
      </c>
      <c r="C18" s="27">
        <v>32.700000000000003</v>
      </c>
      <c r="D18" s="27">
        <v>24</v>
      </c>
    </row>
    <row r="19" spans="1:4">
      <c r="A19" s="25">
        <v>14</v>
      </c>
      <c r="B19" s="26" t="s">
        <v>39</v>
      </c>
      <c r="C19" s="27">
        <v>35.799999999999997</v>
      </c>
      <c r="D19" s="27">
        <v>32.700000000000003</v>
      </c>
    </row>
    <row r="20" spans="1:4">
      <c r="A20" s="25">
        <v>15</v>
      </c>
      <c r="B20" s="26" t="s">
        <v>40</v>
      </c>
      <c r="C20" s="27">
        <v>28.6</v>
      </c>
      <c r="D20" s="27">
        <v>23.3</v>
      </c>
    </row>
    <row r="21" spans="1:4">
      <c r="A21" s="25">
        <v>16</v>
      </c>
      <c r="B21" s="26" t="s">
        <v>41</v>
      </c>
      <c r="C21" s="27">
        <v>36.799999999999997</v>
      </c>
      <c r="D21" s="27">
        <v>36.4</v>
      </c>
    </row>
    <row r="22" spans="1:4">
      <c r="A22" s="25">
        <v>17</v>
      </c>
      <c r="B22" s="26" t="s">
        <v>42</v>
      </c>
      <c r="C22" s="27">
        <v>41.4</v>
      </c>
      <c r="D22" s="27">
        <v>41.4</v>
      </c>
    </row>
    <row r="23" spans="1:4">
      <c r="A23" s="25">
        <v>18</v>
      </c>
      <c r="B23" s="26" t="s">
        <v>43</v>
      </c>
      <c r="C23" s="27">
        <v>36.799999999999997</v>
      </c>
      <c r="D23" s="27">
        <v>33.1</v>
      </c>
    </row>
    <row r="24" spans="1:4">
      <c r="A24" s="25">
        <v>19</v>
      </c>
      <c r="B24" s="26" t="s">
        <v>44</v>
      </c>
      <c r="C24" s="27">
        <v>37.9</v>
      </c>
      <c r="D24" s="27">
        <v>31.4</v>
      </c>
    </row>
    <row r="25" spans="1:4">
      <c r="A25" s="25">
        <v>20</v>
      </c>
      <c r="B25" s="26" t="s">
        <v>45</v>
      </c>
      <c r="C25" s="27">
        <v>35.799999999999997</v>
      </c>
      <c r="D25" s="27">
        <v>27.9</v>
      </c>
    </row>
    <row r="26" spans="1:4">
      <c r="A26" s="25">
        <v>21</v>
      </c>
      <c r="B26" s="26" t="s">
        <v>46</v>
      </c>
      <c r="C26" s="27">
        <v>40.6</v>
      </c>
      <c r="D26" s="27">
        <v>36.4</v>
      </c>
    </row>
    <row r="27" spans="1:4">
      <c r="A27" s="25">
        <v>22</v>
      </c>
      <c r="B27" s="26" t="s">
        <v>35</v>
      </c>
      <c r="C27" s="27">
        <v>30.7</v>
      </c>
      <c r="D27" s="27">
        <v>18.100000000000001</v>
      </c>
    </row>
    <row r="28" spans="1:4">
      <c r="A28" s="25">
        <v>23</v>
      </c>
      <c r="B28" s="26" t="s">
        <v>47</v>
      </c>
      <c r="C28" s="27">
        <v>31</v>
      </c>
      <c r="D28" s="27">
        <v>23.3</v>
      </c>
    </row>
    <row r="29" spans="1:4">
      <c r="A29" s="25">
        <v>24</v>
      </c>
      <c r="B29" s="26" t="s">
        <v>48</v>
      </c>
      <c r="C29" s="27">
        <v>36.799999999999997</v>
      </c>
      <c r="D29" s="27">
        <v>31</v>
      </c>
    </row>
    <row r="30" spans="1:4">
      <c r="A30" s="25">
        <v>25</v>
      </c>
      <c r="B30" s="26" t="s">
        <v>49</v>
      </c>
      <c r="C30" s="27">
        <v>30.7</v>
      </c>
      <c r="D30" s="27">
        <v>18.100000000000001</v>
      </c>
    </row>
    <row r="31" spans="1:4">
      <c r="A31" s="25">
        <v>26</v>
      </c>
      <c r="B31" s="26" t="s">
        <v>50</v>
      </c>
      <c r="C31" s="27">
        <v>36.799999999999997</v>
      </c>
      <c r="D31" s="27">
        <v>31</v>
      </c>
    </row>
    <row r="32" spans="1:4">
      <c r="A32" s="25">
        <v>27</v>
      </c>
      <c r="B32" s="26" t="s">
        <v>51</v>
      </c>
      <c r="C32" s="27">
        <v>35.299999999999997</v>
      </c>
      <c r="D32" s="27">
        <v>22.7</v>
      </c>
    </row>
    <row r="33" spans="1:4">
      <c r="A33" s="25">
        <v>28</v>
      </c>
      <c r="B33" s="26" t="s">
        <v>52</v>
      </c>
      <c r="C33" s="27">
        <v>30.1</v>
      </c>
      <c r="D33" s="27">
        <v>30.1</v>
      </c>
    </row>
    <row r="34" spans="1:4">
      <c r="A34" s="25">
        <v>29</v>
      </c>
      <c r="B34" s="26" t="s">
        <v>53</v>
      </c>
      <c r="C34" s="27">
        <v>36.799999999999997</v>
      </c>
      <c r="D34" s="27">
        <v>31</v>
      </c>
    </row>
    <row r="35" spans="1:4">
      <c r="A35" s="25">
        <v>30</v>
      </c>
      <c r="B35" s="26" t="s">
        <v>54</v>
      </c>
      <c r="C35" s="27">
        <v>35.299999999999997</v>
      </c>
      <c r="D35" s="27">
        <v>27.9</v>
      </c>
    </row>
    <row r="36" spans="1:4">
      <c r="A36" s="25">
        <v>31</v>
      </c>
      <c r="B36" s="26" t="s">
        <v>55</v>
      </c>
      <c r="C36" s="27">
        <v>42.9</v>
      </c>
      <c r="D36" s="27">
        <v>41.4</v>
      </c>
    </row>
    <row r="37" spans="1:4">
      <c r="A37" s="25">
        <v>32</v>
      </c>
      <c r="B37" s="26" t="s">
        <v>56</v>
      </c>
      <c r="C37" s="27">
        <v>32.700000000000003</v>
      </c>
      <c r="D37" s="27">
        <v>25.1</v>
      </c>
    </row>
    <row r="38" spans="1:4">
      <c r="A38" s="25">
        <v>33</v>
      </c>
      <c r="B38" s="26" t="s">
        <v>57</v>
      </c>
      <c r="C38" s="27">
        <v>27.9</v>
      </c>
      <c r="D38" s="27">
        <v>22.7</v>
      </c>
    </row>
    <row r="39" spans="1:4">
      <c r="A39" s="25">
        <v>34</v>
      </c>
      <c r="B39" s="26" t="s">
        <v>58</v>
      </c>
      <c r="C39" s="27">
        <v>36.799999999999997</v>
      </c>
      <c r="D39" s="27">
        <v>27.3</v>
      </c>
    </row>
    <row r="40" spans="1:4">
      <c r="A40" s="25">
        <v>35</v>
      </c>
      <c r="B40" s="26" t="s">
        <v>59</v>
      </c>
      <c r="C40" s="27">
        <v>36.799999999999997</v>
      </c>
      <c r="D40" s="27">
        <v>31</v>
      </c>
    </row>
    <row r="41" spans="1:4">
      <c r="A41" s="25">
        <v>36</v>
      </c>
      <c r="B41" s="26" t="s">
        <v>60</v>
      </c>
      <c r="C41" s="27">
        <v>40.6</v>
      </c>
      <c r="D41" s="27">
        <v>31</v>
      </c>
    </row>
    <row r="42" spans="1:4">
      <c r="A42" s="25">
        <v>37</v>
      </c>
      <c r="B42" s="26" t="s">
        <v>61</v>
      </c>
      <c r="C42" s="27">
        <v>42.9</v>
      </c>
      <c r="D42" s="27">
        <v>41.4</v>
      </c>
    </row>
    <row r="43" spans="1:4">
      <c r="A43" s="25">
        <v>38</v>
      </c>
      <c r="B43" s="26" t="s">
        <v>62</v>
      </c>
      <c r="C43" s="27">
        <v>36.799999999999997</v>
      </c>
      <c r="D43" s="27">
        <v>32.700000000000003</v>
      </c>
    </row>
    <row r="44" spans="1:4">
      <c r="A44" s="25">
        <v>39</v>
      </c>
      <c r="B44" s="26" t="s">
        <v>35</v>
      </c>
      <c r="C44" s="27">
        <v>30.7</v>
      </c>
      <c r="D44" s="27">
        <v>18.100000000000001</v>
      </c>
    </row>
    <row r="45" spans="1:4">
      <c r="A45" s="25">
        <v>40</v>
      </c>
      <c r="B45" s="26" t="s">
        <v>63</v>
      </c>
      <c r="C45" s="27">
        <v>27.9</v>
      </c>
      <c r="D45" s="27">
        <v>15.9</v>
      </c>
    </row>
    <row r="46" spans="1:4">
      <c r="A46" s="25">
        <v>41</v>
      </c>
      <c r="B46" s="26" t="s">
        <v>64</v>
      </c>
      <c r="C46" s="27">
        <v>31</v>
      </c>
      <c r="D46" s="27">
        <v>24.4</v>
      </c>
    </row>
    <row r="47" spans="1:4">
      <c r="A47" s="25">
        <v>42</v>
      </c>
      <c r="B47" s="26" t="s">
        <v>65</v>
      </c>
      <c r="C47" s="27">
        <v>31</v>
      </c>
      <c r="D47" s="27">
        <v>23.3</v>
      </c>
    </row>
    <row r="48" spans="1:4">
      <c r="A48" s="25">
        <v>43</v>
      </c>
      <c r="B48" s="26" t="s">
        <v>35</v>
      </c>
      <c r="C48" s="27">
        <v>27.9</v>
      </c>
      <c r="D48" s="27">
        <v>15.9</v>
      </c>
    </row>
    <row r="49" spans="1:4">
      <c r="A49" s="25">
        <v>44</v>
      </c>
      <c r="B49" s="26" t="s">
        <v>66</v>
      </c>
      <c r="C49" s="27">
        <v>34.200000000000003</v>
      </c>
      <c r="D49" s="27">
        <v>30.5</v>
      </c>
    </row>
    <row r="50" spans="1:4">
      <c r="A50" s="25">
        <v>45</v>
      </c>
      <c r="B50" s="26" t="s">
        <v>67</v>
      </c>
      <c r="C50" s="27">
        <v>31</v>
      </c>
      <c r="D50" s="27">
        <v>24.4</v>
      </c>
    </row>
    <row r="51" spans="1:4">
      <c r="A51" s="25">
        <v>46</v>
      </c>
      <c r="B51" s="26" t="s">
        <v>35</v>
      </c>
      <c r="C51" s="27">
        <v>27.9</v>
      </c>
      <c r="D51" s="27">
        <v>15.9</v>
      </c>
    </row>
    <row r="52" spans="1:4">
      <c r="A52" s="25">
        <v>47</v>
      </c>
      <c r="B52" s="26" t="s">
        <v>68</v>
      </c>
      <c r="C52" s="27">
        <v>31</v>
      </c>
      <c r="D52" s="27">
        <v>36.4</v>
      </c>
    </row>
    <row r="53" spans="1:4">
      <c r="A53" s="25">
        <v>48</v>
      </c>
      <c r="B53" s="26" t="s">
        <v>69</v>
      </c>
      <c r="C53" s="27">
        <v>36.799999999999997</v>
      </c>
      <c r="D53" s="27">
        <v>31</v>
      </c>
    </row>
    <row r="54" spans="1:4">
      <c r="A54" s="25">
        <v>49</v>
      </c>
      <c r="B54" s="26" t="s">
        <v>70</v>
      </c>
      <c r="C54" s="27">
        <v>26.6</v>
      </c>
      <c r="D54" s="27">
        <v>26.6</v>
      </c>
    </row>
    <row r="55" spans="1:4">
      <c r="A55" s="25">
        <v>50</v>
      </c>
      <c r="B55" s="26" t="s">
        <v>71</v>
      </c>
      <c r="C55" s="27">
        <v>31</v>
      </c>
      <c r="D55" s="27">
        <v>26.6</v>
      </c>
    </row>
    <row r="56" spans="1:4">
      <c r="A56" s="25">
        <v>51</v>
      </c>
      <c r="B56" s="26" t="s">
        <v>35</v>
      </c>
      <c r="C56" s="27">
        <v>26.6</v>
      </c>
      <c r="D56" s="27">
        <v>18.100000000000001</v>
      </c>
    </row>
    <row r="57" spans="1:4">
      <c r="A57" s="25">
        <v>52</v>
      </c>
      <c r="B57" s="26" t="s">
        <v>72</v>
      </c>
      <c r="C57" s="27">
        <v>28.6</v>
      </c>
      <c r="D57" s="27">
        <v>30.5</v>
      </c>
    </row>
    <row r="58" spans="1:4">
      <c r="A58" s="25"/>
      <c r="B58" s="26"/>
      <c r="C58" s="27"/>
      <c r="D58" s="27"/>
    </row>
    <row r="59" spans="1:4" ht="14.25" customHeight="1">
      <c r="A59" s="25"/>
      <c r="B59" s="28" t="s">
        <v>73</v>
      </c>
      <c r="C59" s="28"/>
      <c r="D59" s="28"/>
    </row>
    <row r="60" spans="1:4">
      <c r="A60" s="25">
        <v>53</v>
      </c>
      <c r="B60" s="26" t="s">
        <v>74</v>
      </c>
      <c r="C60" s="27">
        <v>37.9</v>
      </c>
      <c r="D60" s="27">
        <v>41.4</v>
      </c>
    </row>
    <row r="61" spans="1:4">
      <c r="A61" s="25">
        <v>54</v>
      </c>
      <c r="B61" s="26" t="s">
        <v>75</v>
      </c>
      <c r="C61" s="27">
        <v>41.4</v>
      </c>
      <c r="D61" s="27">
        <v>27</v>
      </c>
    </row>
    <row r="62" spans="1:4">
      <c r="A62" s="25">
        <v>55</v>
      </c>
      <c r="B62" s="26" t="s">
        <v>76</v>
      </c>
      <c r="C62" s="27">
        <v>43.6</v>
      </c>
      <c r="D62" s="27">
        <v>41.4</v>
      </c>
    </row>
    <row r="63" spans="1:4">
      <c r="A63" s="25">
        <v>56</v>
      </c>
      <c r="B63" s="26" t="s">
        <v>77</v>
      </c>
      <c r="C63" s="27">
        <v>37.9</v>
      </c>
      <c r="D63" s="27">
        <v>41.4</v>
      </c>
    </row>
    <row r="64" spans="1:4">
      <c r="A64" s="25">
        <v>57</v>
      </c>
      <c r="B64" s="26" t="s">
        <v>78</v>
      </c>
      <c r="C64" s="27">
        <v>36.200000000000003</v>
      </c>
      <c r="D64" s="27">
        <v>26.6</v>
      </c>
    </row>
    <row r="65" spans="1:4">
      <c r="A65" s="25">
        <v>58</v>
      </c>
      <c r="B65" s="26" t="s">
        <v>79</v>
      </c>
      <c r="C65" s="27">
        <v>39.200000000000003</v>
      </c>
      <c r="D65" s="27">
        <v>21.1</v>
      </c>
    </row>
    <row r="66" spans="1:4">
      <c r="A66" s="25">
        <v>59</v>
      </c>
      <c r="B66" s="26" t="s">
        <v>80</v>
      </c>
      <c r="C66" s="27">
        <v>37.9</v>
      </c>
      <c r="D66" s="27">
        <v>37.9</v>
      </c>
    </row>
    <row r="67" spans="1:4">
      <c r="A67" s="25">
        <v>60</v>
      </c>
      <c r="B67" s="26" t="s">
        <v>81</v>
      </c>
      <c r="C67" s="27">
        <v>39.200000000000003</v>
      </c>
      <c r="D67" s="27">
        <v>32</v>
      </c>
    </row>
    <row r="68" spans="1:4">
      <c r="A68" s="25">
        <v>61</v>
      </c>
      <c r="B68" s="26" t="s">
        <v>82</v>
      </c>
      <c r="C68" s="27">
        <v>47.3</v>
      </c>
      <c r="D68" s="27">
        <v>33.1</v>
      </c>
    </row>
    <row r="69" spans="1:4">
      <c r="A69" s="25">
        <v>62</v>
      </c>
      <c r="B69" s="26" t="s">
        <v>83</v>
      </c>
      <c r="C69" s="27">
        <v>45.8</v>
      </c>
      <c r="D69" s="27">
        <v>47.3</v>
      </c>
    </row>
    <row r="70" spans="1:4">
      <c r="A70" s="25">
        <v>63</v>
      </c>
      <c r="B70" s="26" t="s">
        <v>84</v>
      </c>
      <c r="C70" s="27">
        <v>45.8</v>
      </c>
      <c r="D70" s="27">
        <v>39.9</v>
      </c>
    </row>
    <row r="71" spans="1:4">
      <c r="A71" s="25">
        <v>64</v>
      </c>
      <c r="B71" s="26" t="s">
        <v>85</v>
      </c>
      <c r="C71" s="27">
        <v>43.6</v>
      </c>
      <c r="D71" s="27">
        <v>30.1</v>
      </c>
    </row>
    <row r="72" spans="1:4">
      <c r="A72" s="25">
        <v>65</v>
      </c>
      <c r="B72" s="26" t="s">
        <v>86</v>
      </c>
      <c r="C72" s="27">
        <v>43.6</v>
      </c>
      <c r="D72" s="27">
        <v>30.1</v>
      </c>
    </row>
    <row r="73" spans="1:4">
      <c r="A73" s="25">
        <v>66</v>
      </c>
      <c r="B73" s="26" t="s">
        <v>87</v>
      </c>
      <c r="C73" s="27">
        <v>43.6</v>
      </c>
      <c r="D73" s="27">
        <v>30.1</v>
      </c>
    </row>
    <row r="74" spans="1:4">
      <c r="A74" s="25">
        <v>67</v>
      </c>
      <c r="B74" s="26" t="s">
        <v>88</v>
      </c>
      <c r="C74" s="27">
        <v>45.8</v>
      </c>
      <c r="D74" s="27">
        <v>25.3</v>
      </c>
    </row>
    <row r="75" spans="1:4">
      <c r="A75" s="25">
        <v>68</v>
      </c>
      <c r="B75" s="26" t="s">
        <v>89</v>
      </c>
      <c r="C75" s="27">
        <v>27.9</v>
      </c>
      <c r="D75" s="27">
        <v>19.600000000000001</v>
      </c>
    </row>
    <row r="76" spans="1:4">
      <c r="A76" s="25">
        <v>69</v>
      </c>
      <c r="B76" s="26" t="s">
        <v>90</v>
      </c>
      <c r="C76" s="27">
        <v>34.9</v>
      </c>
      <c r="D76" s="27">
        <v>32</v>
      </c>
    </row>
    <row r="77" spans="1:4">
      <c r="A77" s="25">
        <v>70</v>
      </c>
      <c r="B77" s="26" t="s">
        <v>91</v>
      </c>
      <c r="C77" s="27">
        <v>39.200000000000003</v>
      </c>
      <c r="D77" s="27">
        <v>41.4</v>
      </c>
    </row>
    <row r="78" spans="1:4">
      <c r="A78" s="25">
        <v>71</v>
      </c>
      <c r="B78" s="26" t="s">
        <v>92</v>
      </c>
      <c r="C78" s="27">
        <v>43.6</v>
      </c>
      <c r="D78" s="27">
        <v>36.4</v>
      </c>
    </row>
    <row r="79" spans="1:4">
      <c r="A79" s="25">
        <v>72</v>
      </c>
      <c r="B79" s="26" t="s">
        <v>93</v>
      </c>
      <c r="C79" s="27">
        <v>36.4</v>
      </c>
      <c r="D79" s="27">
        <v>36.4</v>
      </c>
    </row>
    <row r="80" spans="1:4">
      <c r="A80" s="25">
        <v>73</v>
      </c>
      <c r="B80" s="26" t="s">
        <v>94</v>
      </c>
      <c r="C80" s="27">
        <v>32.700000000000003</v>
      </c>
      <c r="D80" s="27">
        <v>32.700000000000003</v>
      </c>
    </row>
    <row r="81" spans="1:4">
      <c r="A81" s="25">
        <v>74</v>
      </c>
      <c r="B81" s="26" t="s">
        <v>95</v>
      </c>
      <c r="C81" s="27">
        <v>39.200000000000003</v>
      </c>
      <c r="D81" s="27">
        <v>31.2</v>
      </c>
    </row>
    <row r="82" spans="1:4">
      <c r="A82" s="25">
        <v>75</v>
      </c>
      <c r="B82" s="26" t="s">
        <v>96</v>
      </c>
      <c r="C82" s="27">
        <v>32.700000000000003</v>
      </c>
      <c r="D82" s="27">
        <v>21.8</v>
      </c>
    </row>
    <row r="83" spans="1:4">
      <c r="A83" s="25">
        <v>76</v>
      </c>
      <c r="B83" s="26" t="s">
        <v>97</v>
      </c>
      <c r="C83" s="27">
        <v>33.799999999999997</v>
      </c>
      <c r="D83" s="27">
        <v>31.2</v>
      </c>
    </row>
    <row r="84" spans="1:4">
      <c r="A84" s="25">
        <v>77</v>
      </c>
      <c r="B84" s="26" t="s">
        <v>98</v>
      </c>
      <c r="C84" s="27">
        <v>36.4</v>
      </c>
      <c r="D84" s="27">
        <v>36.4</v>
      </c>
    </row>
    <row r="85" spans="1:4">
      <c r="A85" s="25">
        <v>78</v>
      </c>
      <c r="B85" s="26" t="s">
        <v>99</v>
      </c>
      <c r="C85" s="27">
        <v>43.6</v>
      </c>
      <c r="D85" s="27">
        <v>41.4</v>
      </c>
    </row>
    <row r="86" spans="1:4">
      <c r="A86" s="25">
        <v>79</v>
      </c>
      <c r="B86" s="26" t="s">
        <v>100</v>
      </c>
      <c r="C86" s="27">
        <v>34.9</v>
      </c>
      <c r="D86" s="27">
        <v>34</v>
      </c>
    </row>
    <row r="87" spans="1:4">
      <c r="A87" s="25">
        <v>80</v>
      </c>
      <c r="B87" s="26" t="s">
        <v>101</v>
      </c>
      <c r="C87" s="27">
        <v>39.200000000000003</v>
      </c>
      <c r="D87" s="27">
        <v>21.1</v>
      </c>
    </row>
    <row r="88" spans="1:4">
      <c r="A88" s="25">
        <v>81</v>
      </c>
      <c r="B88" s="26" t="s">
        <v>102</v>
      </c>
      <c r="C88" s="27">
        <v>39.200000000000003</v>
      </c>
      <c r="D88" s="27">
        <v>34.200000000000003</v>
      </c>
    </row>
    <row r="89" spans="1:4">
      <c r="A89" s="25">
        <v>82</v>
      </c>
      <c r="B89" s="26" t="s">
        <v>103</v>
      </c>
      <c r="C89" s="27">
        <v>39.200000000000003</v>
      </c>
      <c r="D89" s="27">
        <v>26.8</v>
      </c>
    </row>
    <row r="90" spans="1:4">
      <c r="A90" s="25">
        <v>83</v>
      </c>
      <c r="B90" s="26" t="s">
        <v>104</v>
      </c>
      <c r="C90" s="27">
        <v>37.9</v>
      </c>
      <c r="D90" s="27">
        <v>37.9</v>
      </c>
    </row>
    <row r="91" spans="1:4">
      <c r="A91" s="25">
        <v>84</v>
      </c>
      <c r="B91" s="26" t="s">
        <v>105</v>
      </c>
      <c r="C91" s="27">
        <v>37.1</v>
      </c>
      <c r="D91" s="27">
        <v>34</v>
      </c>
    </row>
    <row r="92" spans="1:4">
      <c r="A92" s="25">
        <v>85</v>
      </c>
      <c r="B92" s="26" t="s">
        <v>106</v>
      </c>
      <c r="C92" s="27">
        <v>49.3</v>
      </c>
      <c r="D92" s="27">
        <v>31.2</v>
      </c>
    </row>
    <row r="93" spans="1:4">
      <c r="A93" s="25">
        <v>86</v>
      </c>
      <c r="B93" s="26" t="s">
        <v>107</v>
      </c>
      <c r="C93" s="27">
        <v>36.4</v>
      </c>
      <c r="D93" s="27">
        <v>36.4</v>
      </c>
    </row>
    <row r="94" spans="1:4">
      <c r="A94" s="25">
        <v>87</v>
      </c>
      <c r="B94" s="26" t="s">
        <v>108</v>
      </c>
      <c r="C94" s="27">
        <v>43.6</v>
      </c>
      <c r="D94" s="27">
        <v>34.200000000000003</v>
      </c>
    </row>
    <row r="95" spans="1:4">
      <c r="A95" s="25">
        <v>88</v>
      </c>
      <c r="B95" s="26" t="s">
        <v>109</v>
      </c>
      <c r="C95" s="27">
        <v>37.1</v>
      </c>
      <c r="D95" s="27">
        <v>34</v>
      </c>
    </row>
    <row r="96" spans="1:4">
      <c r="A96" s="25">
        <v>89</v>
      </c>
      <c r="B96" s="26" t="s">
        <v>110</v>
      </c>
      <c r="C96" s="27">
        <v>32.700000000000003</v>
      </c>
      <c r="D96" s="27">
        <v>29</v>
      </c>
    </row>
    <row r="97" spans="1:4">
      <c r="A97" s="25">
        <v>90</v>
      </c>
      <c r="B97" s="26" t="s">
        <v>111</v>
      </c>
      <c r="C97" s="27">
        <v>34.9</v>
      </c>
      <c r="D97" s="27">
        <v>34</v>
      </c>
    </row>
    <row r="98" spans="1:4">
      <c r="A98" s="25">
        <v>91</v>
      </c>
      <c r="B98" s="26" t="s">
        <v>112</v>
      </c>
      <c r="C98" s="27">
        <v>43.6</v>
      </c>
      <c r="D98" s="27">
        <v>41.4</v>
      </c>
    </row>
    <row r="99" spans="1:4">
      <c r="A99" s="25">
        <v>92</v>
      </c>
      <c r="B99" s="26" t="s">
        <v>113</v>
      </c>
      <c r="C99" s="27">
        <v>43.6</v>
      </c>
      <c r="D99" s="27">
        <v>32</v>
      </c>
    </row>
    <row r="100" spans="1:4">
      <c r="A100" s="25">
        <v>93</v>
      </c>
      <c r="B100" s="26" t="s">
        <v>114</v>
      </c>
      <c r="C100" s="27">
        <v>36.200000000000003</v>
      </c>
      <c r="D100" s="27">
        <v>26.6</v>
      </c>
    </row>
    <row r="101" spans="1:4">
      <c r="A101" s="25">
        <v>94</v>
      </c>
      <c r="B101" s="26" t="s">
        <v>115</v>
      </c>
      <c r="C101" s="27">
        <v>36.200000000000003</v>
      </c>
      <c r="D101" s="27">
        <v>26.6</v>
      </c>
    </row>
    <row r="102" spans="1:4">
      <c r="A102" s="25">
        <v>95</v>
      </c>
      <c r="B102" s="26" t="s">
        <v>116</v>
      </c>
      <c r="C102" s="27">
        <v>36.200000000000003</v>
      </c>
      <c r="D102" s="27">
        <v>29.2</v>
      </c>
    </row>
    <row r="103" spans="1:4">
      <c r="A103" s="25">
        <v>96</v>
      </c>
      <c r="B103" s="26" t="s">
        <v>117</v>
      </c>
      <c r="C103" s="27">
        <v>41.4</v>
      </c>
      <c r="D103" s="27">
        <v>32</v>
      </c>
    </row>
    <row r="104" spans="1:4">
      <c r="A104" s="25">
        <v>97</v>
      </c>
      <c r="B104" s="26" t="s">
        <v>118</v>
      </c>
      <c r="C104" s="27">
        <v>39.200000000000003</v>
      </c>
      <c r="D104" s="27">
        <v>29</v>
      </c>
    </row>
    <row r="105" spans="1:4">
      <c r="A105" s="25"/>
      <c r="B105" s="26"/>
      <c r="C105" s="27"/>
      <c r="D105" s="27"/>
    </row>
    <row r="106" spans="1:4" ht="14.25" customHeight="1">
      <c r="A106" s="25"/>
      <c r="B106" s="28" t="s">
        <v>119</v>
      </c>
      <c r="C106" s="28"/>
      <c r="D106" s="28"/>
    </row>
    <row r="107" spans="1:4">
      <c r="A107" s="25">
        <v>98</v>
      </c>
      <c r="B107" s="26" t="s">
        <v>120</v>
      </c>
      <c r="C107" s="27">
        <v>33.1</v>
      </c>
      <c r="D107" s="27">
        <v>47.3</v>
      </c>
    </row>
    <row r="108" spans="1:4">
      <c r="A108" s="25">
        <v>99</v>
      </c>
      <c r="B108" s="26" t="s">
        <v>121</v>
      </c>
      <c r="C108" s="27">
        <v>48</v>
      </c>
      <c r="D108" s="27">
        <v>30.5</v>
      </c>
    </row>
    <row r="109" spans="1:4">
      <c r="A109" s="25">
        <v>100</v>
      </c>
      <c r="B109" s="26" t="s">
        <v>122</v>
      </c>
      <c r="C109" s="27">
        <v>51</v>
      </c>
      <c r="D109" s="27">
        <v>43.6</v>
      </c>
    </row>
    <row r="110" spans="1:4">
      <c r="A110" s="25">
        <v>101</v>
      </c>
      <c r="B110" s="26" t="s">
        <v>123</v>
      </c>
      <c r="C110" s="27">
        <v>26.6</v>
      </c>
      <c r="D110" s="27">
        <v>25.1</v>
      </c>
    </row>
    <row r="111" spans="1:4">
      <c r="A111" s="25">
        <v>102</v>
      </c>
      <c r="B111" s="26" t="s">
        <v>124</v>
      </c>
      <c r="C111" s="27">
        <v>33.1</v>
      </c>
      <c r="D111" s="27">
        <v>36.4</v>
      </c>
    </row>
    <row r="112" spans="1:4">
      <c r="A112" s="25">
        <v>103</v>
      </c>
      <c r="B112" s="26" t="s">
        <v>125</v>
      </c>
      <c r="C112" s="27">
        <v>37.5</v>
      </c>
      <c r="D112" s="27">
        <v>36.4</v>
      </c>
    </row>
    <row r="113" spans="1:4">
      <c r="A113" s="25">
        <v>104</v>
      </c>
      <c r="B113" s="26" t="s">
        <v>126</v>
      </c>
      <c r="C113" s="27">
        <v>31.8</v>
      </c>
      <c r="D113" s="27">
        <v>31.8</v>
      </c>
    </row>
    <row r="114" spans="1:4">
      <c r="A114" s="25">
        <v>105</v>
      </c>
      <c r="B114" s="26" t="s">
        <v>127</v>
      </c>
      <c r="C114" s="27">
        <v>39.200000000000003</v>
      </c>
      <c r="D114" s="27">
        <v>43.6</v>
      </c>
    </row>
    <row r="115" spans="1:4">
      <c r="A115" s="25">
        <v>106</v>
      </c>
      <c r="B115" s="26" t="s">
        <v>128</v>
      </c>
      <c r="C115" s="27">
        <v>26.6</v>
      </c>
      <c r="D115" s="27">
        <v>21.6</v>
      </c>
    </row>
    <row r="116" spans="1:4">
      <c r="A116" s="25">
        <v>107</v>
      </c>
      <c r="B116" s="26" t="s">
        <v>129</v>
      </c>
      <c r="C116" s="27">
        <v>31.8</v>
      </c>
      <c r="D116" s="27">
        <v>26.2</v>
      </c>
    </row>
    <row r="117" spans="1:4">
      <c r="A117" s="25">
        <v>108</v>
      </c>
      <c r="B117" s="26" t="s">
        <v>130</v>
      </c>
      <c r="C117" s="27">
        <v>31.8</v>
      </c>
      <c r="D117" s="27">
        <v>31.8</v>
      </c>
    </row>
    <row r="118" spans="1:4">
      <c r="A118" s="25">
        <v>109</v>
      </c>
      <c r="B118" s="26" t="s">
        <v>131</v>
      </c>
      <c r="C118" s="27">
        <v>39.200000000000003</v>
      </c>
      <c r="D118" s="27">
        <v>34.200000000000003</v>
      </c>
    </row>
    <row r="119" spans="1:4">
      <c r="A119" s="25">
        <v>110</v>
      </c>
      <c r="B119" s="26" t="s">
        <v>132</v>
      </c>
      <c r="C119" s="27">
        <v>39.200000000000003</v>
      </c>
      <c r="D119" s="27">
        <v>27.7</v>
      </c>
    </row>
    <row r="120" spans="1:4">
      <c r="A120" s="25">
        <v>111</v>
      </c>
      <c r="B120" s="26" t="s">
        <v>133</v>
      </c>
      <c r="C120" s="27">
        <v>31.8</v>
      </c>
      <c r="D120" s="27">
        <v>27</v>
      </c>
    </row>
    <row r="121" spans="1:4">
      <c r="A121" s="25">
        <v>112</v>
      </c>
      <c r="B121" s="26" t="s">
        <v>134</v>
      </c>
      <c r="C121" s="27">
        <v>47.1</v>
      </c>
      <c r="D121" s="27">
        <v>47.1</v>
      </c>
    </row>
    <row r="122" spans="1:4">
      <c r="A122" s="25">
        <v>113</v>
      </c>
      <c r="B122" s="26" t="s">
        <v>135</v>
      </c>
      <c r="C122" s="27">
        <v>41</v>
      </c>
      <c r="D122" s="27">
        <v>34.200000000000003</v>
      </c>
    </row>
    <row r="123" spans="1:4">
      <c r="A123" s="25">
        <v>114</v>
      </c>
      <c r="B123" s="26" t="s">
        <v>136</v>
      </c>
      <c r="C123" s="27">
        <v>33.1</v>
      </c>
      <c r="D123" s="27">
        <v>35.1</v>
      </c>
    </row>
    <row r="124" spans="1:4">
      <c r="A124" s="25">
        <v>115</v>
      </c>
      <c r="B124" s="26" t="s">
        <v>137</v>
      </c>
      <c r="C124" s="27">
        <v>54.1</v>
      </c>
      <c r="D124" s="27">
        <v>27.7</v>
      </c>
    </row>
    <row r="125" spans="1:4">
      <c r="A125" s="25">
        <v>116</v>
      </c>
      <c r="B125" s="26" t="s">
        <v>138</v>
      </c>
      <c r="C125" s="27">
        <v>41</v>
      </c>
      <c r="D125" s="27">
        <v>36.4</v>
      </c>
    </row>
    <row r="126" spans="1:4">
      <c r="A126" s="25">
        <v>117</v>
      </c>
      <c r="B126" s="26" t="s">
        <v>139</v>
      </c>
      <c r="C126" s="27">
        <v>31.8</v>
      </c>
      <c r="D126" s="27">
        <v>36.4</v>
      </c>
    </row>
    <row r="127" spans="1:4">
      <c r="A127" s="25">
        <v>118</v>
      </c>
      <c r="B127" s="26" t="s">
        <v>140</v>
      </c>
      <c r="C127" s="27">
        <v>43.6</v>
      </c>
      <c r="D127" s="27">
        <v>27.7</v>
      </c>
    </row>
    <row r="128" spans="1:4">
      <c r="A128" s="25">
        <v>119</v>
      </c>
      <c r="B128" s="26" t="s">
        <v>141</v>
      </c>
      <c r="C128" s="27">
        <v>43.6</v>
      </c>
      <c r="D128" s="27">
        <v>36.4</v>
      </c>
    </row>
    <row r="129" spans="1:4">
      <c r="A129" s="25">
        <v>120</v>
      </c>
      <c r="B129" s="26" t="s">
        <v>142</v>
      </c>
      <c r="C129" s="27">
        <v>33.1</v>
      </c>
      <c r="D129" s="27">
        <v>25.1</v>
      </c>
    </row>
    <row r="130" spans="1:4">
      <c r="A130" s="25">
        <v>121</v>
      </c>
      <c r="B130" s="26" t="s">
        <v>143</v>
      </c>
      <c r="C130" s="27">
        <v>33.1</v>
      </c>
      <c r="D130" s="27">
        <v>25.1</v>
      </c>
    </row>
    <row r="131" spans="1:4">
      <c r="A131" s="25">
        <v>122</v>
      </c>
      <c r="B131" s="26" t="s">
        <v>144</v>
      </c>
      <c r="C131" s="27">
        <v>39.200000000000003</v>
      </c>
      <c r="D131" s="27">
        <v>25.1</v>
      </c>
    </row>
    <row r="132" spans="1:4">
      <c r="A132" s="25">
        <v>123</v>
      </c>
      <c r="B132" s="26" t="s">
        <v>145</v>
      </c>
      <c r="C132" s="27">
        <v>51</v>
      </c>
      <c r="D132" s="27">
        <v>43.6</v>
      </c>
    </row>
    <row r="133" spans="1:4">
      <c r="A133" s="25">
        <v>124</v>
      </c>
      <c r="B133" s="26" t="s">
        <v>146</v>
      </c>
      <c r="C133" s="27">
        <v>33.1</v>
      </c>
      <c r="D133" s="27">
        <v>25.1</v>
      </c>
    </row>
    <row r="134" spans="1:4">
      <c r="A134" s="25">
        <v>125</v>
      </c>
      <c r="B134" s="26" t="s">
        <v>147</v>
      </c>
      <c r="C134" s="27">
        <v>52.3</v>
      </c>
      <c r="D134" s="27">
        <v>42.9</v>
      </c>
    </row>
    <row r="135" spans="1:4">
      <c r="A135" s="25">
        <v>126</v>
      </c>
      <c r="B135" s="26" t="s">
        <v>148</v>
      </c>
      <c r="C135" s="27">
        <v>65.400000000000006</v>
      </c>
      <c r="D135" s="27">
        <v>51</v>
      </c>
    </row>
    <row r="136" spans="1:4">
      <c r="A136" s="25">
        <v>127</v>
      </c>
      <c r="B136" s="26" t="s">
        <v>149</v>
      </c>
      <c r="C136" s="27">
        <v>39.200000000000003</v>
      </c>
      <c r="D136" s="27">
        <v>35.1</v>
      </c>
    </row>
    <row r="137" spans="1:4">
      <c r="A137" s="25"/>
      <c r="B137" s="26"/>
      <c r="C137" s="27"/>
      <c r="D137" s="27"/>
    </row>
    <row r="138" spans="1:4" ht="14.25" customHeight="1">
      <c r="A138" s="25"/>
      <c r="B138" s="28" t="s">
        <v>150</v>
      </c>
      <c r="C138" s="28"/>
      <c r="D138" s="28"/>
    </row>
    <row r="139" spans="1:4">
      <c r="A139" s="25">
        <v>128</v>
      </c>
      <c r="B139" s="26" t="s">
        <v>151</v>
      </c>
      <c r="C139" s="27">
        <v>31.8</v>
      </c>
      <c r="D139" s="27">
        <v>27.7</v>
      </c>
    </row>
    <row r="140" spans="1:4">
      <c r="A140" s="25">
        <v>129</v>
      </c>
      <c r="B140" s="26" t="s">
        <v>152</v>
      </c>
      <c r="C140" s="27">
        <v>36.799999999999997</v>
      </c>
      <c r="D140" s="27">
        <v>31</v>
      </c>
    </row>
    <row r="141" spans="1:4">
      <c r="A141" s="25">
        <v>130</v>
      </c>
      <c r="B141" s="26" t="s">
        <v>153</v>
      </c>
      <c r="C141" s="27">
        <v>36.799999999999997</v>
      </c>
      <c r="D141" s="27">
        <v>31</v>
      </c>
    </row>
    <row r="142" spans="1:4">
      <c r="A142" s="25">
        <v>131</v>
      </c>
      <c r="B142" s="26" t="s">
        <v>154</v>
      </c>
      <c r="C142" s="27">
        <v>54.1</v>
      </c>
      <c r="D142" s="27">
        <v>37.5</v>
      </c>
    </row>
    <row r="143" spans="1:4">
      <c r="A143" s="25">
        <v>132</v>
      </c>
      <c r="B143" s="26" t="s">
        <v>155</v>
      </c>
      <c r="C143" s="27">
        <v>31.8</v>
      </c>
      <c r="D143" s="27">
        <v>34.200000000000003</v>
      </c>
    </row>
    <row r="144" spans="1:4">
      <c r="A144" s="25">
        <v>133</v>
      </c>
      <c r="B144" s="26" t="s">
        <v>156</v>
      </c>
      <c r="C144" s="27">
        <v>33.1</v>
      </c>
      <c r="D144" s="27">
        <v>42.1</v>
      </c>
    </row>
    <row r="145" spans="1:4">
      <c r="A145" s="25">
        <v>134</v>
      </c>
      <c r="B145" s="26" t="s">
        <v>157</v>
      </c>
      <c r="C145" s="27">
        <v>35.1</v>
      </c>
      <c r="D145" s="27">
        <v>30.5</v>
      </c>
    </row>
    <row r="146" spans="1:4">
      <c r="A146" s="25">
        <v>135</v>
      </c>
      <c r="B146" s="26" t="s">
        <v>158</v>
      </c>
      <c r="C146" s="27">
        <v>36.799999999999997</v>
      </c>
      <c r="D146" s="27">
        <v>31</v>
      </c>
    </row>
    <row r="147" spans="1:4">
      <c r="A147" s="25">
        <v>136</v>
      </c>
      <c r="B147" s="26" t="s">
        <v>159</v>
      </c>
      <c r="C147" s="27">
        <v>46.4</v>
      </c>
      <c r="D147" s="27">
        <v>37.9</v>
      </c>
    </row>
    <row r="148" spans="1:4">
      <c r="A148" s="25">
        <v>137</v>
      </c>
      <c r="B148" s="26" t="s">
        <v>160</v>
      </c>
      <c r="C148" s="27">
        <v>31.8</v>
      </c>
      <c r="D148" s="27">
        <v>39.9</v>
      </c>
    </row>
    <row r="149" spans="1:4">
      <c r="A149" s="25">
        <v>138</v>
      </c>
      <c r="B149" s="26" t="s">
        <v>161</v>
      </c>
      <c r="C149" s="27">
        <v>39.200000000000003</v>
      </c>
      <c r="D149" s="27">
        <v>32</v>
      </c>
    </row>
    <row r="150" spans="1:4">
      <c r="A150" s="25">
        <v>139</v>
      </c>
      <c r="B150" s="26" t="s">
        <v>162</v>
      </c>
      <c r="C150" s="27">
        <v>54.1</v>
      </c>
      <c r="D150" s="27">
        <v>36.4</v>
      </c>
    </row>
    <row r="151" spans="1:4">
      <c r="A151" s="25">
        <v>140</v>
      </c>
      <c r="B151" s="26" t="s">
        <v>163</v>
      </c>
      <c r="C151" s="27">
        <v>37.1</v>
      </c>
      <c r="D151" s="27">
        <v>29</v>
      </c>
    </row>
    <row r="152" spans="1:4">
      <c r="A152" s="25">
        <v>141</v>
      </c>
      <c r="B152" s="26" t="s">
        <v>164</v>
      </c>
      <c r="C152" s="27">
        <v>37.1</v>
      </c>
      <c r="D152" s="27">
        <v>32.5</v>
      </c>
    </row>
    <row r="153" spans="1:4">
      <c r="A153" s="25">
        <v>142</v>
      </c>
      <c r="B153" s="26" t="s">
        <v>165</v>
      </c>
      <c r="C153" s="27">
        <v>65.599999999999994</v>
      </c>
      <c r="D153" s="27">
        <v>42.9</v>
      </c>
    </row>
    <row r="154" spans="1:4">
      <c r="A154" s="25">
        <v>143</v>
      </c>
      <c r="B154" s="26" t="s">
        <v>166</v>
      </c>
      <c r="C154" s="27">
        <v>54.1</v>
      </c>
      <c r="D154" s="27">
        <v>37.5</v>
      </c>
    </row>
    <row r="155" spans="1:4">
      <c r="A155" s="25">
        <v>144</v>
      </c>
      <c r="B155" s="26" t="s">
        <v>167</v>
      </c>
      <c r="C155" s="27">
        <v>37.1</v>
      </c>
      <c r="D155" s="27">
        <v>32.5</v>
      </c>
    </row>
    <row r="156" spans="1:4">
      <c r="A156" s="25">
        <v>145</v>
      </c>
      <c r="B156" s="26" t="s">
        <v>168</v>
      </c>
      <c r="C156" s="27">
        <v>31.4</v>
      </c>
      <c r="D156" s="27">
        <v>31.4</v>
      </c>
    </row>
    <row r="157" spans="1:4">
      <c r="A157" s="25">
        <v>146</v>
      </c>
      <c r="B157" s="26" t="s">
        <v>169</v>
      </c>
      <c r="C157" s="27">
        <v>36.799999999999997</v>
      </c>
      <c r="D157" s="27">
        <v>31</v>
      </c>
    </row>
    <row r="158" spans="1:4">
      <c r="A158" s="25">
        <v>147</v>
      </c>
      <c r="B158" s="26" t="s">
        <v>170</v>
      </c>
      <c r="C158" s="27">
        <v>54.1</v>
      </c>
      <c r="D158" s="27">
        <v>37.5</v>
      </c>
    </row>
    <row r="159" spans="1:4">
      <c r="A159" s="25">
        <v>148</v>
      </c>
      <c r="B159" s="26" t="s">
        <v>171</v>
      </c>
      <c r="C159" s="27">
        <v>36.799999999999997</v>
      </c>
      <c r="D159" s="27">
        <v>31</v>
      </c>
    </row>
    <row r="160" spans="1:4">
      <c r="A160" s="25">
        <v>149</v>
      </c>
      <c r="B160" s="26" t="s">
        <v>172</v>
      </c>
      <c r="C160" s="27">
        <v>32.5</v>
      </c>
      <c r="D160" s="27">
        <v>32.5</v>
      </c>
    </row>
    <row r="161" spans="1:4">
      <c r="A161" s="25">
        <v>150</v>
      </c>
      <c r="B161" s="26" t="s">
        <v>173</v>
      </c>
      <c r="C161" s="27">
        <v>45.3</v>
      </c>
      <c r="D161" s="27">
        <v>32.5</v>
      </c>
    </row>
    <row r="162" spans="1:4">
      <c r="A162" s="25">
        <v>151</v>
      </c>
      <c r="B162" s="26" t="s">
        <v>174</v>
      </c>
      <c r="C162" s="27">
        <v>54.1</v>
      </c>
      <c r="D162" s="27">
        <v>37.5</v>
      </c>
    </row>
    <row r="163" spans="1:4">
      <c r="A163" s="25">
        <v>152</v>
      </c>
      <c r="B163" s="26" t="s">
        <v>175</v>
      </c>
      <c r="C163" s="27">
        <v>31.4</v>
      </c>
      <c r="D163" s="27">
        <v>31.4</v>
      </c>
    </row>
    <row r="164" spans="1:4">
      <c r="A164" s="25">
        <v>153</v>
      </c>
      <c r="B164" s="26" t="s">
        <v>176</v>
      </c>
      <c r="C164" s="27">
        <v>31.8</v>
      </c>
      <c r="D164" s="27">
        <v>35.1</v>
      </c>
    </row>
    <row r="165" spans="1:4">
      <c r="A165" s="25">
        <v>154</v>
      </c>
      <c r="B165" s="26" t="s">
        <v>177</v>
      </c>
      <c r="C165" s="27">
        <v>43.6</v>
      </c>
      <c r="D165" s="27">
        <v>45.1</v>
      </c>
    </row>
    <row r="166" spans="1:4">
      <c r="A166" s="25">
        <v>155</v>
      </c>
      <c r="B166" s="26" t="s">
        <v>178</v>
      </c>
      <c r="C166" s="27">
        <v>29.4</v>
      </c>
      <c r="D166" s="27">
        <v>29.4</v>
      </c>
    </row>
    <row r="167" spans="1:4">
      <c r="A167" s="25">
        <v>156</v>
      </c>
      <c r="B167" s="26" t="s">
        <v>179</v>
      </c>
      <c r="C167" s="27">
        <v>29.4</v>
      </c>
      <c r="D167" s="27">
        <v>29.4</v>
      </c>
    </row>
    <row r="168" spans="1:4">
      <c r="A168" s="25">
        <v>157</v>
      </c>
      <c r="B168" s="26" t="s">
        <v>180</v>
      </c>
      <c r="C168" s="27">
        <v>31.8</v>
      </c>
      <c r="D168" s="27">
        <v>34.200000000000003</v>
      </c>
    </row>
    <row r="169" spans="1:4">
      <c r="A169" s="25">
        <v>158</v>
      </c>
      <c r="B169" s="26" t="s">
        <v>181</v>
      </c>
      <c r="C169" s="27">
        <v>54.1</v>
      </c>
      <c r="D169" s="27">
        <v>37.5</v>
      </c>
    </row>
    <row r="170" spans="1:4">
      <c r="A170" s="25">
        <v>159</v>
      </c>
      <c r="B170" s="26" t="s">
        <v>182</v>
      </c>
      <c r="C170" s="27">
        <v>27.7</v>
      </c>
      <c r="D170" s="27">
        <v>25.1</v>
      </c>
    </row>
    <row r="171" spans="1:4">
      <c r="A171" s="25">
        <v>160</v>
      </c>
      <c r="B171" s="26" t="s">
        <v>183</v>
      </c>
      <c r="C171" s="27">
        <v>32.5</v>
      </c>
      <c r="D171" s="27">
        <v>32.5</v>
      </c>
    </row>
    <row r="172" spans="1:4">
      <c r="A172" s="25">
        <v>161</v>
      </c>
      <c r="B172" s="26" t="s">
        <v>184</v>
      </c>
      <c r="C172" s="27">
        <v>54.1</v>
      </c>
      <c r="D172" s="27">
        <v>37.5</v>
      </c>
    </row>
    <row r="173" spans="1:4">
      <c r="A173" s="25">
        <v>162</v>
      </c>
      <c r="B173" s="26" t="s">
        <v>185</v>
      </c>
      <c r="C173" s="27">
        <v>43.6</v>
      </c>
      <c r="D173" s="27">
        <v>44.7</v>
      </c>
    </row>
    <row r="174" spans="1:4">
      <c r="A174" s="25">
        <v>163</v>
      </c>
      <c r="B174" s="26" t="s">
        <v>186</v>
      </c>
      <c r="C174" s="27">
        <v>31.8</v>
      </c>
      <c r="D174" s="27">
        <v>32.700000000000003</v>
      </c>
    </row>
    <row r="175" spans="1:4">
      <c r="A175" s="25">
        <v>164</v>
      </c>
      <c r="B175" s="26" t="s">
        <v>187</v>
      </c>
      <c r="C175" s="27">
        <v>32.700000000000003</v>
      </c>
      <c r="D175" s="27">
        <v>29</v>
      </c>
    </row>
    <row r="176" spans="1:4">
      <c r="A176" s="25">
        <v>165</v>
      </c>
      <c r="B176" s="26" t="s">
        <v>188</v>
      </c>
      <c r="C176" s="27">
        <v>36.799999999999997</v>
      </c>
      <c r="D176" s="27">
        <v>31</v>
      </c>
    </row>
    <row r="177" spans="1:4">
      <c r="A177" s="25">
        <v>166</v>
      </c>
      <c r="B177" s="26" t="s">
        <v>189</v>
      </c>
      <c r="C177" s="27">
        <v>39.200000000000003</v>
      </c>
      <c r="D177" s="27">
        <v>37.5</v>
      </c>
    </row>
    <row r="178" spans="1:4">
      <c r="A178" s="25">
        <v>167</v>
      </c>
      <c r="B178" s="26" t="s">
        <v>190</v>
      </c>
      <c r="C178" s="27">
        <v>39.200000000000003</v>
      </c>
      <c r="D178" s="27">
        <v>42.1</v>
      </c>
    </row>
    <row r="179" spans="1:4">
      <c r="A179" s="25">
        <v>168</v>
      </c>
      <c r="B179" s="26" t="s">
        <v>191</v>
      </c>
      <c r="C179" s="27">
        <v>36.799999999999997</v>
      </c>
      <c r="D179" s="27">
        <v>31</v>
      </c>
    </row>
    <row r="180" spans="1:4">
      <c r="A180" s="25">
        <v>169</v>
      </c>
      <c r="B180" s="26" t="s">
        <v>192</v>
      </c>
      <c r="C180" s="27">
        <v>36.799999999999997</v>
      </c>
      <c r="D180" s="27">
        <v>31</v>
      </c>
    </row>
    <row r="181" spans="1:4">
      <c r="A181" s="25">
        <v>170</v>
      </c>
      <c r="B181" s="26" t="s">
        <v>193</v>
      </c>
      <c r="C181" s="27">
        <v>54.1</v>
      </c>
      <c r="D181" s="27">
        <v>37.5</v>
      </c>
    </row>
    <row r="182" spans="1:4">
      <c r="A182" s="25">
        <v>171</v>
      </c>
      <c r="B182" s="26" t="s">
        <v>194</v>
      </c>
      <c r="C182" s="27">
        <v>31.4</v>
      </c>
      <c r="D182" s="27">
        <v>31.4</v>
      </c>
    </row>
    <row r="183" spans="1:4">
      <c r="A183" s="25"/>
      <c r="B183" s="26"/>
      <c r="C183" s="27"/>
      <c r="D183" s="27"/>
    </row>
    <row r="184" spans="1:4" ht="14.25" customHeight="1">
      <c r="A184" s="25"/>
      <c r="B184" s="28" t="s">
        <v>195</v>
      </c>
      <c r="C184" s="28"/>
      <c r="D184" s="28"/>
    </row>
    <row r="185" spans="1:4">
      <c r="A185" s="25">
        <v>172</v>
      </c>
      <c r="B185" s="26" t="s">
        <v>196</v>
      </c>
      <c r="C185" s="27">
        <v>47.3</v>
      </c>
      <c r="D185" s="27">
        <v>39.9</v>
      </c>
    </row>
    <row r="186" spans="1:4">
      <c r="A186" s="25">
        <v>173</v>
      </c>
      <c r="B186" s="26" t="s">
        <v>197</v>
      </c>
      <c r="C186" s="27">
        <v>32.5</v>
      </c>
      <c r="D186" s="27">
        <v>36.4</v>
      </c>
    </row>
  </sheetData>
  <sheetProtection password="D32F" sheet="1" objects="1" scenarios="1" selectLockedCells="1"/>
  <mergeCells count="3">
    <mergeCell ref="B5:D5"/>
    <mergeCell ref="B1:D1"/>
    <mergeCell ref="B2:D2"/>
  </mergeCells>
  <pageMargins left="0.7" right="0.7" top="0.78740157499999996" bottom="0.78740157499999996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Länderdiäten</vt:lpstr>
      <vt:lpstr>Reisekostenabrechnung!Druckbereich</vt:lpstr>
    </vt:vector>
  </TitlesOfParts>
  <Company>LBG Wirtschaftstreuhand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Mag. Christoph Halbwachs</dc:creator>
  <cp:lastModifiedBy>Christoph Halbwachs</cp:lastModifiedBy>
  <cp:lastPrinted>2018-04-26T09:37:02Z</cp:lastPrinted>
  <dcterms:created xsi:type="dcterms:W3CDTF">2010-04-22T16:44:41Z</dcterms:created>
  <dcterms:modified xsi:type="dcterms:W3CDTF">2018-04-26T12:55:28Z</dcterms:modified>
</cp:coreProperties>
</file>